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REPORTES^J EVIDENCIAS Y CALIFICACIONES/NUEVOS REPORTES/"/>
    </mc:Choice>
  </mc:AlternateContent>
  <xr:revisionPtr revIDLastSave="197" documentId="8_{62AF90EE-153C-4B86-AF68-EF6AE4CD6A6B}" xr6:coauthVersionLast="47" xr6:coauthVersionMax="47" xr10:uidLastSave="{E8C6852B-07C2-4964-B416-2D8309BFEC82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I19" i="24"/>
  <c r="J19" i="24" s="1"/>
  <c r="I18" i="24"/>
  <c r="J18" i="24" s="1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D15" i="22"/>
  <c r="A16" i="22"/>
  <c r="C16" i="22"/>
  <c r="D16" i="22"/>
  <c r="E16" i="22"/>
  <c r="L16" i="22" s="1"/>
  <c r="C17" i="22"/>
  <c r="D17" i="22"/>
  <c r="L17" i="22"/>
  <c r="L18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I24" i="22"/>
  <c r="I23" i="22"/>
  <c r="L20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<sst xmlns="http://schemas.openxmlformats.org/spreadsheetml/2006/main" count="222" uniqueCount="50">
  <si>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</si>
  <si>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</si>
  <si>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</si>
  <si>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</si>
  <si>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</si>
  <si>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</si>
  <si>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</si>
  <si>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</si>
  <si>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</si>
  <si>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</si>
  <si>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</si>
  <si>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</si>
  <si>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</si>
  <si>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</si>
  <si>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</si>
  <si>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</si>
  <si>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</si>
  <si>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</si>
  <si>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</si>
  <si>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</si>
  <si>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</si>
  <si>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</si>
  <si>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</si>
  <si>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</si>
  <si>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</si>
  <si>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</si>
  <si>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</si>
  <si>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</si>
  <si>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</si>
  <si>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</si>
  <si>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</si>
  <si>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</si>
  <si>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Sep.2022-Enero 2023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</si>
  <si>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</si>
  <si>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</si>
  <si>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</si>
  <si>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</si>
  <si>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</si>
  <si>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</si>
  <si>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</si>
  <si>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405 A</t>
  </si>
  <si>
    <t>ECONOMIA</t>
  </si>
  <si>
    <t>301 A</t>
  </si>
  <si>
    <t>II</t>
  </si>
  <si>
    <t>III</t>
  </si>
  <si>
    <t>FUNDAMENTOS DE MERCADOTECNIA</t>
  </si>
  <si>
    <t>IV</t>
  </si>
  <si>
    <t>S/E</t>
  </si>
  <si>
    <t>V</t>
  </si>
  <si>
    <t xml:space="preserve"> 301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</si>
</sst>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37</v>
      </c>
      <c r="D14" s="9" t="s">
        <v>36</v>
      </c>
      <c r="E14" s="9">
        <v>32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0.56000000000000005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36</v>
      </c>
      <c r="E15" s="9">
        <v>35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86.8</v>
      </c>
      <c r="N15" s="15">
        <v>0.48</v>
      </c>
    </row>
    <row r="16" spans="1:14" s="11" customFormat="1" ht="25.5" x14ac:dyDescent="0.2">
      <c r="A16" s="8" t="s">
        <v>45</v>
      </c>
      <c r="B16" s="9" t="s">
        <v>21</v>
      </c>
      <c r="C16" s="9" t="s">
        <v>40</v>
      </c>
      <c r="D16" s="9" t="s">
        <v>36</v>
      </c>
      <c r="E16" s="9">
        <v>6</v>
      </c>
      <c r="F16" s="9">
        <v>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81.33</v>
      </c>
      <c r="N16" s="15">
        <v>0.5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90.5</v>
      </c>
      <c r="N17" s="15">
        <v>0.3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83.907499999999999</v>
      </c>
      <c r="N28" s="19">
        <f>AVERAGE(N14:N27)</f>
        <v>0.46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 t="s">
        <v>43</v>
      </c>
      <c r="C14" s="9" t="str">
        <f>'1'!C14</f>
        <v>305 A</v>
      </c>
      <c r="D14" s="9" t="str">
        <f>'1'!D14</f>
        <v>DLA</v>
      </c>
      <c r="E14" s="9">
        <f>'1'!E14</f>
        <v>32</v>
      </c>
      <c r="F14" s="9">
        <v>32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0.56000000000000005</v>
      </c>
    </row>
    <row r="15" spans="1:14" s="11" customFormat="1" ht="25.5" x14ac:dyDescent="0.2">
      <c r="A15" s="9" t="s">
        <v>35</v>
      </c>
      <c r="B15" s="9" t="s">
        <v>44</v>
      </c>
      <c r="C15" s="9" t="s">
        <v>37</v>
      </c>
      <c r="D15" s="9" t="str">
        <f>'1'!D15</f>
        <v>DLA</v>
      </c>
      <c r="E15" s="9">
        <v>32</v>
      </c>
      <c r="F15" s="9">
        <v>31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90.3</v>
      </c>
      <c r="N15" s="15">
        <v>0.62</v>
      </c>
    </row>
    <row r="16" spans="1:14" s="11" customFormat="1" ht="25.5" x14ac:dyDescent="0.2">
      <c r="A16" s="9" t="str">
        <f>'1'!A16</f>
        <v>FUNDAMENTOS DE MERCADOTECNIA</v>
      </c>
      <c r="B16" s="9" t="s">
        <v>43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0.33</v>
      </c>
    </row>
    <row r="17" spans="1:14" s="11" customFormat="1" ht="25.5" x14ac:dyDescent="0.2">
      <c r="A17" s="9" t="s">
        <v>45</v>
      </c>
      <c r="B17" s="9" t="s">
        <v>44</v>
      </c>
      <c r="C17" s="9" t="str">
        <f>'1'!C17</f>
        <v>301 A</v>
      </c>
      <c r="D17" s="9" t="str">
        <f>'1'!D17</f>
        <v>DLA</v>
      </c>
      <c r="E17" s="9">
        <v>6</v>
      </c>
      <c r="F17" s="9">
        <v>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81</v>
      </c>
      <c r="N17" s="15">
        <v>0.5</v>
      </c>
    </row>
    <row r="18" spans="1:14" s="11" customFormat="1" ht="25.5" x14ac:dyDescent="0.2">
      <c r="A18" s="9" t="s">
        <v>38</v>
      </c>
      <c r="B18" s="9" t="s">
        <v>43</v>
      </c>
      <c r="C18" s="9" t="s">
        <v>39</v>
      </c>
      <c r="D18" s="9" t="s">
        <v>36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0.62</v>
      </c>
    </row>
    <row r="19" spans="1:14" s="11" customFormat="1" ht="25.5" x14ac:dyDescent="0.2">
      <c r="A19" s="9" t="s">
        <v>38</v>
      </c>
      <c r="B19" s="9" t="s">
        <v>44</v>
      </c>
      <c r="C19" s="9" t="s">
        <v>39</v>
      </c>
      <c r="D19" s="9" t="s">
        <v>36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0.62</v>
      </c>
    </row>
    <row r="20" spans="1:14" s="11" customFormat="1" ht="25.5" x14ac:dyDescent="0.2">
      <c r="A20" s="9" t="s">
        <v>41</v>
      </c>
      <c r="B20" s="9" t="s">
        <v>43</v>
      </c>
      <c r="C20" s="9" t="s">
        <v>42</v>
      </c>
      <c r="D20" s="9" t="s">
        <v>36</v>
      </c>
      <c r="E20" s="9">
        <v>21</v>
      </c>
      <c r="F20" s="9">
        <v>20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SUM(F14:F20)</f>
        <v>165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 t="s">
        <v>47</v>
      </c>
      <c r="C14" s="9" t="str">
        <f>'1'!C14</f>
        <v>305 A</v>
      </c>
      <c r="D14" s="9" t="str">
        <f>'1'!D14</f>
        <v>DLA</v>
      </c>
      <c r="E14" s="9" t="s">
        <v>25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 t="s">
        <v>47</v>
      </c>
      <c r="C15" s="9" t="str">
        <f>'1'!C15</f>
        <v>705 A</v>
      </c>
      <c r="D15" s="9" t="str">
        <f>'1'!D15</f>
        <v>DLA</v>
      </c>
      <c r="E15" s="9" t="s">
        <v>25</v>
      </c>
      <c r="F15" s="9"/>
      <c r="G15" s="9"/>
      <c r="H15" s="10" t="e">
        <f t="shared" si="0"/>
        <v>#VALUE!</v>
      </c>
      <c r="I15" s="9" t="e">
        <f t="shared" si="1"/>
        <v>#VALUE!</v>
      </c>
      <c r="J15" s="10" t="e">
        <f t="shared" si="2"/>
        <v>#VALUE!</v>
      </c>
      <c r="K15" s="9"/>
      <c r="L15" s="10" t="e">
        <f t="shared" si="3"/>
        <v>#VALUE!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 t="s">
        <v>46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5</v>
      </c>
      <c r="G16" s="9"/>
      <c r="H16" s="10">
        <f t="shared" si="0"/>
        <v>0.83333333333333337</v>
      </c>
      <c r="I16" s="9">
        <f t="shared" si="1"/>
        <v>1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0.66</v>
      </c>
    </row>
    <row r="17" spans="1:14" s="11" customFormat="1" ht="25.5" x14ac:dyDescent="0.2">
      <c r="A17" s="9" t="str">
        <f>'1'!A17</f>
        <v>ECONOMIA</v>
      </c>
      <c r="B17" s="9" t="s">
        <v>47</v>
      </c>
      <c r="C17" s="9" t="str">
        <f>'1'!C17</f>
        <v>301 A</v>
      </c>
      <c r="D17" s="9" t="str">
        <f>'1'!D17</f>
        <v>DLA</v>
      </c>
      <c r="E17" s="9" t="s">
        <v>25</v>
      </c>
      <c r="F17" s="9"/>
      <c r="G17" s="9"/>
      <c r="H17" s="10" t="e">
        <f t="shared" si="0"/>
        <v>#VALUE!</v>
      </c>
      <c r="I17" s="9" t="e">
        <f t="shared" si="1"/>
        <v>#VALUE!</v>
      </c>
      <c r="J17" s="10" t="e">
        <f t="shared" si="2"/>
        <v>#VALUE!</v>
      </c>
      <c r="K17" s="9"/>
      <c r="L17" s="10" t="e">
        <f t="shared" si="3"/>
        <v>#VALUE!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>
        <f>SUM(G14:G27)</f>
        <v>0</v>
      </c>
      <c r="H28" s="18">
        <f>SUM(F28:G28)/E28</f>
        <v>0.83333333333333337</v>
      </c>
      <c r="I28" s="17">
        <f t="shared" si="1"/>
        <v>1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 t="s">
        <v>46</v>
      </c>
      <c r="C14" s="9" t="str">
        <f>'1'!C14</f>
        <v>305 A</v>
      </c>
      <c r="D14" s="9" t="str">
        <f>'1'!D14</f>
        <v>DLA</v>
      </c>
      <c r="E14" s="9">
        <f>'1'!E14</f>
        <v>32</v>
      </c>
      <c r="F14" s="9">
        <v>29</v>
      </c>
      <c r="G14" s="9"/>
      <c r="H14" s="10">
        <f t="shared" ref="H14:H19" si="0">F14/E14</f>
        <v>0.90625</v>
      </c>
      <c r="I14" s="9">
        <f t="shared" ref="I14:I28" si="1">(E14-SUM(F14:G14))-K14</f>
        <v>3</v>
      </c>
      <c r="J14" s="10">
        <f t="shared" ref="J14:J28" si="2">I14/E14</f>
        <v>9.375E-2</v>
      </c>
      <c r="K14" s="9"/>
      <c r="L14" s="10">
        <f t="shared" ref="L14:L28" si="3">K14/E14</f>
        <v>0</v>
      </c>
      <c r="M14" s="9">
        <v>87</v>
      </c>
      <c r="N14" s="15">
        <v>0.78</v>
      </c>
    </row>
    <row r="15" spans="1:14" s="11" customFormat="1" ht="25.5" x14ac:dyDescent="0.2">
      <c r="A15" s="9" t="str">
        <f>'1'!A15</f>
        <v>ORGANIZACIONES INTELIGENTES</v>
      </c>
      <c r="B15" s="9" t="s">
        <v>46</v>
      </c>
      <c r="C15" s="9" t="str">
        <f>'1'!C15</f>
        <v>705 A</v>
      </c>
      <c r="D15" s="9" t="str">
        <f>'1'!D15</f>
        <v>DLA</v>
      </c>
      <c r="E15" s="9">
        <f>'1'!E15</f>
        <v>35</v>
      </c>
      <c r="F15" s="9">
        <v>34</v>
      </c>
      <c r="G15" s="9"/>
      <c r="H15" s="10">
        <f t="shared" si="0"/>
        <v>0.97142857142857142</v>
      </c>
      <c r="I15" s="9">
        <f t="shared" si="1"/>
        <v>1</v>
      </c>
      <c r="J15" s="10">
        <f t="shared" si="2"/>
        <v>2.8571428571428571E-2</v>
      </c>
      <c r="K15" s="9"/>
      <c r="L15" s="10">
        <f t="shared" si="3"/>
        <v>0</v>
      </c>
      <c r="M15" s="9">
        <v>92</v>
      </c>
      <c r="N15" s="15">
        <v>0.74</v>
      </c>
    </row>
    <row r="16" spans="1:14" s="11" customFormat="1" ht="25.5" x14ac:dyDescent="0.2">
      <c r="A16" s="9" t="str">
        <f>'1'!A16</f>
        <v>FUNDAMENTOS DE MERCADOTECNIA</v>
      </c>
      <c r="B16" s="9" t="s">
        <v>48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5</v>
      </c>
      <c r="G16" s="9"/>
      <c r="H16" s="10">
        <f t="shared" si="0"/>
        <v>0.83333333333333337</v>
      </c>
      <c r="I16" s="9">
        <f t="shared" si="1"/>
        <v>1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5.5" x14ac:dyDescent="0.2">
      <c r="A17" s="9" t="str">
        <f>'1'!A17</f>
        <v>ECONOMIA</v>
      </c>
      <c r="B17" s="9" t="s">
        <v>44</v>
      </c>
      <c r="C17" s="9" t="str">
        <f>'1'!C17</f>
        <v>301 A</v>
      </c>
      <c r="D17" s="9" t="str">
        <f>'1'!D17</f>
        <v>DLA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0.71</v>
      </c>
    </row>
    <row r="18" spans="1:14" s="11" customFormat="1" ht="25.5" x14ac:dyDescent="0.2">
      <c r="A18" s="9" t="s">
        <v>41</v>
      </c>
      <c r="B18" s="9" t="s">
        <v>46</v>
      </c>
      <c r="C18" s="9" t="s">
        <v>49</v>
      </c>
      <c r="D18" s="9" t="s">
        <v>36</v>
      </c>
      <c r="E18" s="9">
        <v>21</v>
      </c>
      <c r="F18" s="9">
        <v>20</v>
      </c>
      <c r="G18" s="9"/>
      <c r="H18" s="10">
        <f t="shared" si="0"/>
        <v>0.95238095238095233</v>
      </c>
      <c r="I18" s="9">
        <f t="shared" si="1"/>
        <v>1</v>
      </c>
      <c r="J18" s="10">
        <f t="shared" si="2"/>
        <v>4.7619047619047616E-2</v>
      </c>
      <c r="K18" s="9"/>
      <c r="L18" s="10">
        <f t="shared" si="3"/>
        <v>0</v>
      </c>
      <c r="M18" s="9">
        <v>88</v>
      </c>
      <c r="N18" s="15">
        <v>0.85</v>
      </c>
    </row>
    <row r="19" spans="1:14" s="11" customFormat="1" ht="25.5" x14ac:dyDescent="0.2">
      <c r="A19" s="9" t="s">
        <v>41</v>
      </c>
      <c r="B19" s="9" t="s">
        <v>48</v>
      </c>
      <c r="C19" s="9" t="s">
        <v>42</v>
      </c>
      <c r="D19" s="9" t="s">
        <v>36</v>
      </c>
      <c r="E19" s="9">
        <v>21</v>
      </c>
      <c r="F19" s="9">
        <v>19</v>
      </c>
      <c r="G19" s="9"/>
      <c r="H19" s="10">
        <f t="shared" si="0"/>
        <v>0.90476190476190477</v>
      </c>
      <c r="I19" s="9">
        <f t="shared" si="1"/>
        <v>2</v>
      </c>
      <c r="J19" s="10">
        <f t="shared" si="2"/>
        <v>9.5238095238095233E-2</v>
      </c>
      <c r="K19" s="9"/>
      <c r="L19" s="10">
        <f t="shared" si="3"/>
        <v>0</v>
      </c>
      <c r="M19" s="9">
        <v>85</v>
      </c>
      <c r="N19" s="15">
        <v>0.81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128</v>
      </c>
      <c r="G28" s="17">
        <f>SUM(G14:G27)</f>
        <v>0</v>
      </c>
      <c r="H28" s="18">
        <f>SUM(F28:G28)/E28</f>
        <v>0.94117647058823528</v>
      </c>
      <c r="I28" s="17">
        <f t="shared" si="1"/>
        <v>8</v>
      </c>
      <c r="J28" s="18">
        <f t="shared" si="2"/>
        <v>5.8823529411764705E-2</v>
      </c>
      <c r="K28" s="17">
        <f>SUM(K14:K27)</f>
        <v>0</v>
      </c>
      <c r="L28" s="18">
        <f t="shared" si="3"/>
        <v>0</v>
      </c>
      <c r="M28" s="17">
        <f>AVERAGE(M14:M27)</f>
        <v>86.333333333333329</v>
      </c>
      <c r="N28" s="19">
        <f>AVERAGE(N14:N27)</f>
        <v>0.78666666666666674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abSelected="1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9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>
        <v>35</v>
      </c>
      <c r="G15" s="9">
        <v>1</v>
      </c>
      <c r="H15" s="10">
        <f t="shared" si="0"/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6</v>
      </c>
      <c r="G16" s="9">
        <v>0</v>
      </c>
      <c r="H16" s="10">
        <f t="shared" si="0"/>
        <v>1</v>
      </c>
      <c r="I16" s="9">
        <f t="shared" ref="I14:I20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>
        <v>18</v>
      </c>
      <c r="G17" s="9">
        <v>0</v>
      </c>
      <c r="H17" s="10">
        <f t="shared" si="0"/>
        <v>0.9</v>
      </c>
      <c r="I17" s="9">
        <f t="shared" si="3"/>
        <v>2</v>
      </c>
      <c r="J17" s="10">
        <f t="shared" si="1"/>
        <v>0.1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93</v>
      </c>
      <c r="F20" s="17">
        <f>SUM(F14:F19)</f>
        <v>89</v>
      </c>
      <c r="G20" s="17">
        <f>SUM(G14:G19)</f>
        <v>3</v>
      </c>
      <c r="H20" s="18">
        <f>SUM(F20:G20)/E20</f>
        <v>0.989247311827957</v>
      </c>
      <c r="I20" s="17">
        <v>4</v>
      </c>
      <c r="J20" s="18">
        <f t="shared" si="1"/>
        <v>4.3010752688172046E-2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4" spans="1:14" x14ac:dyDescent="0.2">
      <c r="A24" s="12"/>
    </row>
    <row r="25" spans="1:14" x14ac:dyDescent="0.2">
      <c r="B25" s="25" t="s">
        <v>27</v>
      </c>
      <c r="C25" s="25"/>
      <c r="D25" s="25"/>
      <c r="G25" s="26" t="s">
        <v>28</v>
      </c>
      <c r="H25" s="26"/>
      <c r="I25" s="26"/>
      <c r="J25" s="26"/>
    </row>
    <row r="26" spans="1:14" ht="62.25" customHeight="1" x14ac:dyDescent="0.2">
      <c r="B26" s="27"/>
      <c r="C26" s="27"/>
      <c r="D26" s="27"/>
      <c r="G26" s="28"/>
      <c r="H26" s="28"/>
      <c r="I26" s="28"/>
      <c r="J26" s="28"/>
    </row>
    <row r="27" spans="1:14" hidden="1" x14ac:dyDescent="0.2">
      <c r="A27" s="21" t="e">
        <v>#REF!</v>
      </c>
      <c r="B27" s="21"/>
      <c r="C27" s="6"/>
      <c r="E27" s="21"/>
      <c r="F27" s="21"/>
      <c r="G27" s="21"/>
      <c r="H27" s="21"/>
    </row>
    <row r="28" spans="1:14" hidden="1" x14ac:dyDescent="0.2"/>
    <row r="29" spans="1:14" ht="45" customHeight="1" x14ac:dyDescent="0.2">
      <c r="B29" s="22" t="str">
        <f>B10</f>
        <v>L.A.E. RENATA RAMOS MORENO</v>
      </c>
      <c r="C29" s="22"/>
      <c r="D29" s="22"/>
      <c r="E29" s="13"/>
      <c r="F29" s="13"/>
      <c r="G29" s="22"/>
      <c r="H29" s="22"/>
      <c r="I29" s="22"/>
      <c r="J2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2023-01-17T01:00:33Z</dcterms:modified>
  <cp:category/>
  <cp:contentStatus/>
</cp:coreProperties>
</file>