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2\JUNIO DICIEMBRE\FINAL\"/>
    </mc:Choice>
  </mc:AlternateContent>
  <xr:revisionPtr revIDLastSave="0" documentId="13_ncr:1_{F4B21D52-6E10-47F5-9543-0FA1943231AD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'2'!$A$1:$N$31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24" l="1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D29" i="24" l="1"/>
  <c r="D28" i="24"/>
  <c r="D25" i="24"/>
  <c r="C29" i="24"/>
  <c r="C28" i="24"/>
  <c r="A29" i="24"/>
  <c r="A28" i="24"/>
  <c r="D18" i="24"/>
  <c r="D15" i="24"/>
  <c r="D16" i="24"/>
  <c r="D17" i="24"/>
  <c r="A16" i="24"/>
  <c r="A18" i="24"/>
  <c r="A15" i="24"/>
  <c r="E19" i="24"/>
  <c r="C19" i="24"/>
  <c r="A19" i="24"/>
  <c r="J21" i="22"/>
  <c r="N28" i="25" l="1"/>
  <c r="M28" i="25"/>
  <c r="K28" i="25"/>
  <c r="G28" i="25"/>
  <c r="F28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27" i="24"/>
  <c r="D27" i="24"/>
  <c r="C27" i="24"/>
  <c r="A27" i="24"/>
  <c r="E26" i="24"/>
  <c r="D26" i="24"/>
  <c r="C26" i="24"/>
  <c r="A26" i="24"/>
  <c r="E24" i="24"/>
  <c r="C24" i="24"/>
  <c r="A24" i="24"/>
  <c r="E21" i="24"/>
  <c r="C21" i="24"/>
  <c r="A21" i="24"/>
  <c r="A20" i="24"/>
  <c r="E17" i="24"/>
  <c r="C17" i="24"/>
  <c r="A17" i="24"/>
  <c r="E14" i="24"/>
  <c r="I14" i="24" s="1"/>
  <c r="J14" i="24" s="1"/>
  <c r="D14" i="24"/>
  <c r="C14" i="24"/>
  <c r="A14" i="24"/>
  <c r="B10" i="24"/>
  <c r="B39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20" i="22"/>
  <c r="C20" i="22"/>
  <c r="D20" i="22"/>
  <c r="E20" i="22"/>
  <c r="A21" i="22"/>
  <c r="C21" i="22"/>
  <c r="D21" i="22"/>
  <c r="E21" i="22"/>
  <c r="C14" i="22"/>
  <c r="D14" i="22"/>
  <c r="E14" i="22"/>
  <c r="A14" i="22"/>
  <c r="B10" i="22"/>
  <c r="B31" i="22"/>
  <c r="L8" i="22"/>
  <c r="H8" i="22"/>
  <c r="E8" i="22"/>
  <c r="N22" i="22"/>
  <c r="M22" i="22"/>
  <c r="K22" i="22"/>
  <c r="G22" i="22"/>
  <c r="F22" i="22"/>
  <c r="L21" i="22"/>
  <c r="L20" i="22"/>
  <c r="L17" i="22"/>
  <c r="L16" i="22"/>
  <c r="L15" i="22"/>
  <c r="J14" i="22"/>
  <c r="B37" i="10"/>
  <c r="N28" i="10"/>
  <c r="M28" i="10"/>
  <c r="K28" i="10"/>
  <c r="G28" i="10"/>
  <c r="F28" i="10"/>
  <c r="E28" i="10"/>
  <c r="L20" i="10"/>
  <c r="I20" i="10"/>
  <c r="L18" i="10"/>
  <c r="I18" i="10"/>
  <c r="L17" i="10"/>
  <c r="L16" i="10"/>
  <c r="L15" i="10"/>
  <c r="I15" i="10"/>
  <c r="L14" i="10"/>
  <c r="I14" i="10"/>
  <c r="L19" i="22" l="1"/>
  <c r="L18" i="22"/>
  <c r="L14" i="25"/>
  <c r="L15" i="25"/>
  <c r="L16" i="25"/>
  <c r="L17" i="25"/>
  <c r="L18" i="25"/>
  <c r="L19" i="25"/>
  <c r="L20" i="25"/>
  <c r="H14" i="25"/>
  <c r="H15" i="25"/>
  <c r="H16" i="25"/>
  <c r="H17" i="25"/>
  <c r="H18" i="25"/>
  <c r="H19" i="25"/>
  <c r="H20" i="25"/>
  <c r="E28" i="25"/>
  <c r="L14" i="24"/>
  <c r="H14" i="24"/>
  <c r="E30" i="24"/>
  <c r="L14" i="23"/>
  <c r="L15" i="23"/>
  <c r="L16" i="23"/>
  <c r="L17" i="23"/>
  <c r="L18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20" i="23"/>
  <c r="H21" i="23"/>
  <c r="H22" i="23"/>
  <c r="H23" i="23"/>
  <c r="H24" i="23"/>
  <c r="H25" i="23"/>
  <c r="H26" i="23"/>
  <c r="H27" i="23"/>
  <c r="E28" i="23"/>
  <c r="L14" i="22"/>
  <c r="E22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8" i="23"/>
  <c r="J28" i="23" s="1"/>
  <c r="L28" i="23"/>
  <c r="H28" i="23"/>
  <c r="I22" i="22"/>
  <c r="J22" i="22" s="1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<sst xmlns="http://schemas.openxmlformats.org/spreadsheetml/2006/main" count="264" uniqueCount="61">
  <si>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</si>
  <si>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</si>
  <si>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</si>
  <si>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</si>
  <si>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</si>
  <si>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</si>
  <si>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</si>
  <si>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</si>
  <si>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</si>
  <si>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</si>
  <si>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</si>
  <si>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</si>
  <si>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</si>
  <si>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</si>
  <si>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</si>
  <si>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</si>
  <si>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</si>
  <si>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</si>
  <si>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</si>
  <si>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</si>
  <si>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</si>
  <si>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</si>
  <si>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</si>
  <si>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</si>
  <si>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</si>
  <si>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</si>
  <si>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</si>
  <si>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</si>
  <si>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</si>
  <si>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</si>
  <si>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</si>
  <si>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</si>
  <si>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SEPTIEMBRE2022-ENERO2023</t>
  </si>
  <si>
    <t>LADM</t>
  </si>
  <si>
    <t>EN GESTION EMPRESARIAL</t>
  </si>
  <si>
    <t>MARCO LEGAL DE LAS ORGANIZACIONES</t>
  </si>
  <si>
    <t>307 A</t>
  </si>
  <si>
    <t>IGEM</t>
  </si>
  <si>
    <t>307 B</t>
  </si>
  <si>
    <t>DESRROLLO HUMANO</t>
  </si>
  <si>
    <t>107 B</t>
  </si>
  <si>
    <t xml:space="preserve">DESARROLLO HUMANO </t>
  </si>
  <si>
    <t>107 C</t>
  </si>
  <si>
    <t>MERCADOTECNIA</t>
  </si>
  <si>
    <t>507 B</t>
  </si>
  <si>
    <t>TEORIA GENERAL DE LA ADMINISTRACION</t>
  </si>
  <si>
    <t>GESTION ESTRATEGICA DEL CAPITAL HUMANO I</t>
  </si>
  <si>
    <t>405 A</t>
  </si>
  <si>
    <t>105 A</t>
  </si>
  <si>
    <t>L.C ANA KARENINA CORDOBA FERMAN</t>
  </si>
  <si>
    <t>DADE. ASAHI NEGRETE ANOTA</t>
  </si>
  <si>
    <t xml:space="preserve"> -</t>
  </si>
  <si>
    <t xml:space="preserve"> - </t>
  </si>
  <si>
    <t>II</t>
  </si>
  <si>
    <t>III</t>
  </si>
  <si>
    <t>LC. ANA KARENINA CORDOBA FERMAN</t>
  </si>
  <si>
    <t>IV</t>
  </si>
  <si>
    <t>L.C. ANA KARENINA CORDOBA FERMAN</t>
  </si>
  <si>
    <t>V</t>
  </si>
  <si>
    <t>VI</t>
  </si>
  <si>
    <t>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</si>
</sst>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5" zoomScaleNormal="85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34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7</v>
      </c>
      <c r="G8" s="4" t="s">
        <v>6</v>
      </c>
      <c r="H8" s="5">
        <v>5</v>
      </c>
      <c r="I8" s="36" t="s">
        <v>7</v>
      </c>
      <c r="J8" s="36"/>
      <c r="K8" s="36"/>
      <c r="L8" s="37" t="s">
        <v>32</v>
      </c>
      <c r="M8" s="37"/>
      <c r="N8" s="37"/>
    </row>
    <row r="10" spans="1:14" x14ac:dyDescent="0.2">
      <c r="A10" s="4" t="s">
        <v>8</v>
      </c>
      <c r="B10" s="37" t="s">
        <v>50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37</v>
      </c>
      <c r="E14" s="9"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0.56999999999999995</v>
      </c>
    </row>
    <row r="15" spans="1:14" s="11" customFormat="1" ht="25.5" x14ac:dyDescent="0.2">
      <c r="A15" s="8" t="s">
        <v>35</v>
      </c>
      <c r="B15" s="9" t="s">
        <v>21</v>
      </c>
      <c r="C15" s="9" t="s">
        <v>38</v>
      </c>
      <c r="D15" s="9" t="s">
        <v>37</v>
      </c>
      <c r="E15" s="9">
        <v>23</v>
      </c>
      <c r="F15" s="9">
        <v>22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0.74</v>
      </c>
    </row>
    <row r="16" spans="1:14" s="11" customFormat="1" ht="25.5" x14ac:dyDescent="0.2">
      <c r="A16" s="8" t="s">
        <v>39</v>
      </c>
      <c r="B16" s="9" t="s">
        <v>21</v>
      </c>
      <c r="C16" s="9" t="s">
        <v>40</v>
      </c>
      <c r="D16" s="9" t="s">
        <v>37</v>
      </c>
      <c r="E16" s="9">
        <v>26</v>
      </c>
      <c r="F16" s="9">
        <v>25</v>
      </c>
      <c r="G16" s="9"/>
      <c r="H16" s="10"/>
      <c r="I16" s="9">
        <v>1</v>
      </c>
      <c r="J16" s="10"/>
      <c r="K16" s="9">
        <v>0</v>
      </c>
      <c r="L16" s="10">
        <f t="shared" si="1"/>
        <v>0</v>
      </c>
      <c r="M16" s="9">
        <v>85</v>
      </c>
      <c r="N16" s="15">
        <v>0.52</v>
      </c>
    </row>
    <row r="17" spans="1:14" s="11" customFormat="1" ht="25.5" x14ac:dyDescent="0.2">
      <c r="A17" s="8" t="s">
        <v>41</v>
      </c>
      <c r="B17" s="9" t="s">
        <v>21</v>
      </c>
      <c r="C17" s="9" t="s">
        <v>42</v>
      </c>
      <c r="D17" s="9" t="s">
        <v>37</v>
      </c>
      <c r="E17" s="9">
        <v>25</v>
      </c>
      <c r="F17" s="9">
        <v>24</v>
      </c>
      <c r="G17" s="9"/>
      <c r="H17" s="10"/>
      <c r="I17" s="9">
        <v>1</v>
      </c>
      <c r="J17" s="10"/>
      <c r="K17" s="9">
        <v>0</v>
      </c>
      <c r="L17" s="10">
        <f t="shared" si="1"/>
        <v>0</v>
      </c>
      <c r="M17" s="9">
        <v>82</v>
      </c>
      <c r="N17" s="15">
        <v>0.73</v>
      </c>
    </row>
    <row r="18" spans="1:14" s="11" customFormat="1" ht="25.5" x14ac:dyDescent="0.2">
      <c r="A18" s="8" t="s">
        <v>43</v>
      </c>
      <c r="B18" s="9" t="s">
        <v>21</v>
      </c>
      <c r="C18" s="9" t="s">
        <v>44</v>
      </c>
      <c r="D18" s="9" t="s">
        <v>37</v>
      </c>
      <c r="E18" s="9">
        <v>18</v>
      </c>
      <c r="F18" s="9">
        <v>18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94</v>
      </c>
      <c r="N18" s="15">
        <v>0.55000000000000004</v>
      </c>
    </row>
    <row r="19" spans="1:14" s="11" customFormat="1" ht="25.5" x14ac:dyDescent="0.2">
      <c r="A19" s="8" t="s">
        <v>45</v>
      </c>
      <c r="B19" s="9" t="s">
        <v>51</v>
      </c>
      <c r="C19" s="9" t="s">
        <v>48</v>
      </c>
      <c r="D19" s="9" t="s">
        <v>33</v>
      </c>
      <c r="E19" s="9">
        <v>34</v>
      </c>
      <c r="F19" s="9" t="s">
        <v>51</v>
      </c>
      <c r="G19" s="9"/>
      <c r="H19" s="10"/>
      <c r="I19" s="9" t="s">
        <v>51</v>
      </c>
      <c r="J19" s="10"/>
      <c r="K19" s="9" t="s">
        <v>51</v>
      </c>
      <c r="L19" s="10" t="s">
        <v>51</v>
      </c>
      <c r="M19" s="9" t="s">
        <v>51</v>
      </c>
      <c r="N19" s="15" t="s">
        <v>52</v>
      </c>
    </row>
    <row r="20" spans="1:14" s="11" customFormat="1" ht="25.5" x14ac:dyDescent="0.2">
      <c r="A20" s="8" t="s">
        <v>46</v>
      </c>
      <c r="B20" s="9" t="s">
        <v>21</v>
      </c>
      <c r="C20" s="9" t="s">
        <v>47</v>
      </c>
      <c r="D20" s="9" t="s">
        <v>33</v>
      </c>
      <c r="E20" s="9">
        <v>4</v>
      </c>
      <c r="F20" s="9">
        <v>4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100</v>
      </c>
      <c r="N20" s="15">
        <v>1</v>
      </c>
    </row>
    <row r="21" spans="1:14" s="11" customFormat="1" x14ac:dyDescent="0.2">
      <c r="A21" s="21"/>
      <c r="B21" s="22"/>
      <c r="C21" s="22"/>
      <c r="D21" s="22"/>
      <c r="E21" s="22"/>
      <c r="F21" s="22"/>
      <c r="G21" s="22"/>
      <c r="H21" s="23"/>
      <c r="I21" s="22"/>
      <c r="J21" s="23"/>
      <c r="K21" s="22"/>
      <c r="L21" s="23"/>
      <c r="M21" s="22"/>
      <c r="N21" s="24"/>
    </row>
    <row r="22" spans="1:14" s="11" customFormat="1" x14ac:dyDescent="0.2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SUM(E14:E20)</f>
        <v>158</v>
      </c>
      <c r="F28" s="17">
        <f>SUM(F14:F20)</f>
        <v>121</v>
      </c>
      <c r="G28" s="17">
        <f>SUM(G14:G20)</f>
        <v>0</v>
      </c>
      <c r="H28" s="18">
        <f>SUM(F28:G28)/E28</f>
        <v>0.76582278481012656</v>
      </c>
      <c r="I28" s="17">
        <f t="shared" si="0"/>
        <v>37</v>
      </c>
      <c r="J28" s="18">
        <f t="shared" ref="J28" si="2">I28/E28</f>
        <v>0.23417721518987342</v>
      </c>
      <c r="K28" s="17">
        <f>SUM(K14:K20)</f>
        <v>0</v>
      </c>
      <c r="L28" s="18">
        <f t="shared" si="1"/>
        <v>0</v>
      </c>
      <c r="M28" s="17">
        <f>AVERAGE(M14:M20)</f>
        <v>89.5</v>
      </c>
      <c r="N28" s="19">
        <f>AVERAGE(N14:N20)</f>
        <v>0.68500000000000005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 t="s">
        <v>49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A4"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7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SEPTIEMBRE2022-ENERO2023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MARCO LEGAL DE LAS ORGANIZACIONES</v>
      </c>
      <c r="B14" s="9" t="s">
        <v>53</v>
      </c>
      <c r="C14" s="9" t="str">
        <f>'1'!C14</f>
        <v>307 A</v>
      </c>
      <c r="D14" s="9" t="str">
        <f>'1'!D14</f>
        <v>IGEM</v>
      </c>
      <c r="E14" s="9">
        <f>'1'!E14</f>
        <v>28</v>
      </c>
      <c r="F14" s="9">
        <v>28</v>
      </c>
      <c r="G14" s="9"/>
      <c r="H14" s="10">
        <v>0</v>
      </c>
      <c r="I14" s="9">
        <v>0</v>
      </c>
      <c r="J14" s="10">
        <f t="shared" ref="J14:J22" si="0">I14/E14</f>
        <v>0</v>
      </c>
      <c r="K14" s="9"/>
      <c r="L14" s="10">
        <f t="shared" ref="L14:L22" si="1">K14/E14</f>
        <v>0</v>
      </c>
      <c r="M14" s="9">
        <v>99</v>
      </c>
      <c r="N14" s="15">
        <v>0.79</v>
      </c>
    </row>
    <row r="15" spans="1:14" s="11" customFormat="1" ht="25.5" x14ac:dyDescent="0.2">
      <c r="A15" s="9" t="str">
        <f>'1'!A15</f>
        <v>MARCO LEGAL DE LAS ORGANIZACIONES</v>
      </c>
      <c r="B15" s="9" t="s">
        <v>53</v>
      </c>
      <c r="C15" s="9" t="str">
        <f>'1'!C15</f>
        <v>307 B</v>
      </c>
      <c r="D15" s="9" t="str">
        <f>'1'!D15</f>
        <v>IGEM</v>
      </c>
      <c r="E15" s="9">
        <f>'1'!E15</f>
        <v>23</v>
      </c>
      <c r="F15" s="9">
        <v>22</v>
      </c>
      <c r="G15" s="9"/>
      <c r="H15" s="10">
        <v>0</v>
      </c>
      <c r="I15" s="9">
        <v>1</v>
      </c>
      <c r="J15" s="10">
        <v>0</v>
      </c>
      <c r="K15" s="9"/>
      <c r="L15" s="10">
        <f t="shared" si="1"/>
        <v>0</v>
      </c>
      <c r="M15" s="9">
        <v>96</v>
      </c>
      <c r="N15" s="15">
        <v>0.72</v>
      </c>
    </row>
    <row r="16" spans="1:14" s="11" customFormat="1" ht="25.5" x14ac:dyDescent="0.2">
      <c r="A16" s="9" t="str">
        <f>'1'!A16</f>
        <v>DESRROLLO HUMANO</v>
      </c>
      <c r="B16" s="9" t="s">
        <v>53</v>
      </c>
      <c r="C16" s="9" t="str">
        <f>'1'!C16</f>
        <v>107 B</v>
      </c>
      <c r="D16" s="9" t="str">
        <f>'1'!D16</f>
        <v>IGEM</v>
      </c>
      <c r="E16" s="9">
        <f>'1'!E16</f>
        <v>26</v>
      </c>
      <c r="F16" s="9">
        <v>23</v>
      </c>
      <c r="G16" s="9"/>
      <c r="H16" s="10">
        <v>0</v>
      </c>
      <c r="I16" s="9">
        <v>3</v>
      </c>
      <c r="J16" s="10">
        <v>0</v>
      </c>
      <c r="K16" s="9"/>
      <c r="L16" s="10">
        <f t="shared" si="1"/>
        <v>0</v>
      </c>
      <c r="M16" s="9">
        <v>74</v>
      </c>
      <c r="N16" s="15">
        <v>0.62</v>
      </c>
    </row>
    <row r="17" spans="1:14" s="11" customFormat="1" ht="25.5" x14ac:dyDescent="0.2">
      <c r="A17" s="9" t="str">
        <f>'1'!A17</f>
        <v xml:space="preserve">DESARROLLO HUMANO </v>
      </c>
      <c r="B17" s="9" t="s">
        <v>53</v>
      </c>
      <c r="C17" s="9" t="str">
        <f>'1'!C17</f>
        <v>107 C</v>
      </c>
      <c r="D17" s="9" t="str">
        <f>'1'!D17</f>
        <v>IGEM</v>
      </c>
      <c r="E17" s="9">
        <f>'1'!E17</f>
        <v>25</v>
      </c>
      <c r="F17" s="9">
        <v>24</v>
      </c>
      <c r="G17" s="9"/>
      <c r="H17" s="10">
        <v>0</v>
      </c>
      <c r="I17" s="9">
        <v>1</v>
      </c>
      <c r="J17" s="10">
        <v>0</v>
      </c>
      <c r="K17" s="9"/>
      <c r="L17" s="10">
        <f t="shared" si="1"/>
        <v>0</v>
      </c>
      <c r="M17" s="9">
        <v>78</v>
      </c>
      <c r="N17" s="15">
        <v>0.73</v>
      </c>
    </row>
    <row r="18" spans="1:14" s="11" customFormat="1" ht="25.5" x14ac:dyDescent="0.2">
      <c r="A18" s="9" t="str">
        <f>'1'!A18</f>
        <v>MERCADOTECNIA</v>
      </c>
      <c r="B18" s="9" t="s">
        <v>53</v>
      </c>
      <c r="C18" s="9" t="str">
        <f>'1'!C18</f>
        <v>507 B</v>
      </c>
      <c r="D18" s="9" t="str">
        <f>'1'!D18</f>
        <v>IGEM</v>
      </c>
      <c r="E18" s="9">
        <f>'1'!E18</f>
        <v>18</v>
      </c>
      <c r="F18" s="9">
        <v>18</v>
      </c>
      <c r="G18" s="9"/>
      <c r="H18" s="10">
        <v>0</v>
      </c>
      <c r="I18" s="9">
        <v>0</v>
      </c>
      <c r="J18" s="10">
        <v>0</v>
      </c>
      <c r="K18" s="9"/>
      <c r="L18" s="10">
        <f t="shared" si="1"/>
        <v>0</v>
      </c>
      <c r="M18" s="9">
        <v>97</v>
      </c>
      <c r="N18" s="15">
        <v>0.72</v>
      </c>
    </row>
    <row r="19" spans="1:14" s="11" customFormat="1" ht="25.5" x14ac:dyDescent="0.2">
      <c r="A19" s="9" t="s">
        <v>43</v>
      </c>
      <c r="B19" s="9" t="s">
        <v>54</v>
      </c>
      <c r="C19" s="9" t="s">
        <v>44</v>
      </c>
      <c r="D19" s="9" t="s">
        <v>37</v>
      </c>
      <c r="E19" s="9">
        <v>18</v>
      </c>
      <c r="F19" s="9">
        <v>18</v>
      </c>
      <c r="G19" s="9"/>
      <c r="H19" s="10">
        <v>0</v>
      </c>
      <c r="I19" s="9">
        <v>0</v>
      </c>
      <c r="J19" s="10">
        <v>0</v>
      </c>
      <c r="K19" s="9"/>
      <c r="L19" s="10">
        <f t="shared" ref="L19" si="2">K19/E19</f>
        <v>0</v>
      </c>
      <c r="M19" s="9">
        <v>100</v>
      </c>
      <c r="N19" s="15">
        <v>1</v>
      </c>
    </row>
    <row r="20" spans="1:14" s="11" customFormat="1" ht="25.5" x14ac:dyDescent="0.2">
      <c r="A20" s="9" t="str">
        <f>'1'!A19</f>
        <v>TEORIA GENERAL DE LA ADMINISTRACION</v>
      </c>
      <c r="B20" s="9" t="s">
        <v>21</v>
      </c>
      <c r="C20" s="9" t="str">
        <f>'1'!C19</f>
        <v>105 A</v>
      </c>
      <c r="D20" s="9" t="str">
        <f>'1'!D19</f>
        <v>LADM</v>
      </c>
      <c r="E20" s="9">
        <f>'1'!E19</f>
        <v>34</v>
      </c>
      <c r="F20" s="9">
        <v>30</v>
      </c>
      <c r="G20" s="9"/>
      <c r="H20" s="10">
        <v>0</v>
      </c>
      <c r="I20" s="9">
        <v>4</v>
      </c>
      <c r="J20" s="10">
        <v>0</v>
      </c>
      <c r="K20" s="9"/>
      <c r="L20" s="10">
        <f t="shared" si="1"/>
        <v>0</v>
      </c>
      <c r="M20" s="9">
        <v>75</v>
      </c>
      <c r="N20" s="15">
        <v>0.62</v>
      </c>
    </row>
    <row r="21" spans="1:14" s="11" customFormat="1" ht="25.5" x14ac:dyDescent="0.2">
      <c r="A21" s="9" t="str">
        <f>'1'!A20</f>
        <v>GESTION ESTRATEGICA DEL CAPITAL HUMANO I</v>
      </c>
      <c r="B21" s="9" t="s">
        <v>53</v>
      </c>
      <c r="C21" s="9" t="str">
        <f>'1'!C20</f>
        <v>405 A</v>
      </c>
      <c r="D21" s="9" t="str">
        <f>'1'!D20</f>
        <v>LADM</v>
      </c>
      <c r="E21" s="9">
        <f>'1'!E20</f>
        <v>4</v>
      </c>
      <c r="F21" s="9">
        <v>4</v>
      </c>
      <c r="G21" s="9"/>
      <c r="H21" s="10">
        <v>0</v>
      </c>
      <c r="I21" s="9">
        <v>0</v>
      </c>
      <c r="J21" s="10">
        <f t="shared" si="0"/>
        <v>0</v>
      </c>
      <c r="K21" s="9"/>
      <c r="L21" s="10">
        <f t="shared" si="1"/>
        <v>0</v>
      </c>
      <c r="M21" s="9">
        <v>100</v>
      </c>
      <c r="N21" s="15">
        <v>1</v>
      </c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176</v>
      </c>
      <c r="F22" s="17">
        <f>SUM(F14:F21)</f>
        <v>167</v>
      </c>
      <c r="G22" s="17">
        <f>SUM(G14:G21)</f>
        <v>0</v>
      </c>
      <c r="H22" s="18">
        <f>SUM(F22:G22)/E22</f>
        <v>0.94886363636363635</v>
      </c>
      <c r="I22" s="17">
        <f t="shared" ref="I22" si="3">(E22-SUM(F22:G22))-K22</f>
        <v>9</v>
      </c>
      <c r="J22" s="18">
        <f t="shared" si="0"/>
        <v>5.113636363636364E-2</v>
      </c>
      <c r="K22" s="17">
        <f>SUM(K14:K21)</f>
        <v>0</v>
      </c>
      <c r="L22" s="18">
        <f t="shared" si="1"/>
        <v>0</v>
      </c>
      <c r="M22" s="17">
        <f>AVERAGE(M14:M21)</f>
        <v>89.875</v>
      </c>
      <c r="N22" s="19">
        <f>AVERAGE(N14:N21)</f>
        <v>0.77500000000000002</v>
      </c>
    </row>
    <row r="24" spans="1:14" ht="120" customHeight="1" x14ac:dyDescent="0.2">
      <c r="A24" s="33" t="s">
        <v>26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6" spans="1:14" x14ac:dyDescent="0.2">
      <c r="A26" s="12"/>
    </row>
    <row r="27" spans="1:14" x14ac:dyDescent="0.2">
      <c r="B27" s="40" t="s">
        <v>27</v>
      </c>
      <c r="C27" s="40"/>
      <c r="D27" s="40"/>
      <c r="G27" s="25" t="s">
        <v>28</v>
      </c>
      <c r="H27" s="25"/>
      <c r="I27" s="25"/>
      <c r="J27" s="25"/>
    </row>
    <row r="28" spans="1:14" ht="62.25" customHeight="1" x14ac:dyDescent="0.2">
      <c r="B28" s="41"/>
      <c r="C28" s="41"/>
      <c r="D28" s="41"/>
      <c r="G28" s="37"/>
      <c r="H28" s="37"/>
      <c r="I28" s="37"/>
      <c r="J28" s="37"/>
    </row>
    <row r="29" spans="1:14" hidden="1" x14ac:dyDescent="0.2">
      <c r="A29" s="42" t="e">
        <v>#REF!</v>
      </c>
      <c r="B29" s="42"/>
      <c r="C29" s="6"/>
      <c r="E29" s="42"/>
      <c r="F29" s="42"/>
      <c r="G29" s="42"/>
      <c r="H29" s="42"/>
    </row>
    <row r="30" spans="1:14" hidden="1" x14ac:dyDescent="0.2"/>
    <row r="31" spans="1:14" ht="45" customHeight="1" x14ac:dyDescent="0.2">
      <c r="B31" s="43" t="str">
        <f>B10</f>
        <v>DADE. ASAHI NEGRETE ANOTA</v>
      </c>
      <c r="C31" s="43"/>
      <c r="D31" s="43"/>
      <c r="E31" s="13"/>
      <c r="F31" s="13"/>
      <c r="G31" s="43" t="s">
        <v>55</v>
      </c>
      <c r="H31" s="43"/>
      <c r="I31" s="43"/>
      <c r="J31" s="43"/>
    </row>
  </sheetData>
  <mergeCells count="31">
    <mergeCell ref="A29:B29"/>
    <mergeCell ref="E29:H29"/>
    <mergeCell ref="B31:D31"/>
    <mergeCell ref="G31:J31"/>
    <mergeCell ref="M12:M13"/>
    <mergeCell ref="N12:N13"/>
    <mergeCell ref="A24:N24"/>
    <mergeCell ref="B28:D28"/>
    <mergeCell ref="G28:J28"/>
    <mergeCell ref="B27:D27"/>
    <mergeCell ref="G27:J2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A17" sqref="A17:XFD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7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SEPTIEMBRE2022-ENERO2023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MARCO LEGAL DE LAS ORGANIZACIONES</v>
      </c>
      <c r="B14" s="9" t="s">
        <v>54</v>
      </c>
      <c r="C14" s="9" t="str">
        <f>'1'!C14</f>
        <v>307 A</v>
      </c>
      <c r="D14" s="9" t="str">
        <f>'1'!D14</f>
        <v>IGEM</v>
      </c>
      <c r="E14" s="9">
        <f>'1'!E14</f>
        <v>28</v>
      </c>
      <c r="F14" s="9">
        <v>28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5.5" x14ac:dyDescent="0.2">
      <c r="A15" s="9" t="str">
        <f>'1'!A15</f>
        <v>MARCO LEGAL DE LAS ORGANIZACIONES</v>
      </c>
      <c r="B15" s="9" t="s">
        <v>54</v>
      </c>
      <c r="C15" s="9" t="str">
        <f>'1'!C15</f>
        <v>307 B</v>
      </c>
      <c r="D15" s="9" t="str">
        <f>'1'!D15</f>
        <v>IGEM</v>
      </c>
      <c r="E15" s="9">
        <f>'1'!E15</f>
        <v>23</v>
      </c>
      <c r="F15" s="9">
        <v>22</v>
      </c>
      <c r="G15" s="9"/>
      <c r="H15" s="10">
        <f t="shared" si="0"/>
        <v>0.95652173913043481</v>
      </c>
      <c r="I15" s="9">
        <f t="shared" si="1"/>
        <v>1</v>
      </c>
      <c r="J15" s="10">
        <f t="shared" si="2"/>
        <v>4.3478260869565216E-2</v>
      </c>
      <c r="K15" s="9"/>
      <c r="L15" s="10">
        <f t="shared" si="3"/>
        <v>0</v>
      </c>
      <c r="M15" s="9">
        <v>93</v>
      </c>
      <c r="N15" s="15">
        <v>0.48</v>
      </c>
    </row>
    <row r="16" spans="1:14" s="11" customFormat="1" ht="25.5" x14ac:dyDescent="0.2">
      <c r="A16" s="9" t="str">
        <f>'1'!A16</f>
        <v>DESRROLLO HUMANO</v>
      </c>
      <c r="B16" s="9" t="s">
        <v>56</v>
      </c>
      <c r="C16" s="9" t="str">
        <f>'1'!C16</f>
        <v>107 B</v>
      </c>
      <c r="D16" s="9" t="str">
        <f>'1'!D16</f>
        <v>IGEM</v>
      </c>
      <c r="E16" s="9">
        <f>'1'!E16</f>
        <v>26</v>
      </c>
      <c r="F16" s="9">
        <v>22</v>
      </c>
      <c r="G16" s="9"/>
      <c r="H16" s="10">
        <f t="shared" si="0"/>
        <v>0.84615384615384615</v>
      </c>
      <c r="I16" s="9">
        <f t="shared" si="1"/>
        <v>4</v>
      </c>
      <c r="J16" s="10">
        <f t="shared" si="2"/>
        <v>0.15384615384615385</v>
      </c>
      <c r="K16" s="9"/>
      <c r="L16" s="10">
        <f t="shared" si="3"/>
        <v>0</v>
      </c>
      <c r="M16" s="9">
        <v>77</v>
      </c>
      <c r="N16" s="15">
        <v>0.7</v>
      </c>
    </row>
    <row r="17" spans="1:14" s="11" customFormat="1" ht="25.5" x14ac:dyDescent="0.2">
      <c r="A17" s="9" t="str">
        <f>'1'!A17</f>
        <v xml:space="preserve">DESARROLLO HUMANO </v>
      </c>
      <c r="B17" s="9" t="s">
        <v>54</v>
      </c>
      <c r="C17" s="9" t="str">
        <f>'1'!C17</f>
        <v>107 C</v>
      </c>
      <c r="D17" s="9" t="str">
        <f>'1'!D17</f>
        <v>IGEM</v>
      </c>
      <c r="E17" s="9">
        <f>'1'!E17</f>
        <v>25</v>
      </c>
      <c r="F17" s="9">
        <v>25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100</v>
      </c>
      <c r="N17" s="15">
        <v>1</v>
      </c>
    </row>
    <row r="18" spans="1:14" s="11" customFormat="1" ht="25.5" x14ac:dyDescent="0.2">
      <c r="A18" s="9" t="str">
        <f>'1'!A18</f>
        <v>MERCADOTECNIA</v>
      </c>
      <c r="B18" s="9" t="s">
        <v>56</v>
      </c>
      <c r="C18" s="9" t="str">
        <f>'1'!C18</f>
        <v>507 B</v>
      </c>
      <c r="D18" s="9" t="str">
        <f>'1'!D18</f>
        <v>IGEM</v>
      </c>
      <c r="E18" s="9">
        <f>'1'!E18</f>
        <v>18</v>
      </c>
      <c r="F18" s="9">
        <v>18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98</v>
      </c>
      <c r="N18" s="15">
        <v>0.67</v>
      </c>
    </row>
    <row r="19" spans="1:14" s="11" customFormat="1" ht="25.5" x14ac:dyDescent="0.2">
      <c r="A19" s="9" t="str">
        <f>'1'!A19</f>
        <v>TEORIA GENERAL DE LA ADMINISTRACION</v>
      </c>
      <c r="B19" s="9" t="s">
        <v>51</v>
      </c>
      <c r="C19" s="9" t="str">
        <f>'1'!C19</f>
        <v>105 A</v>
      </c>
      <c r="D19" s="9" t="str">
        <f>'1'!D19</f>
        <v>LADM</v>
      </c>
      <c r="E19" s="9">
        <f>'1'!E19</f>
        <v>34</v>
      </c>
      <c r="F19" s="9" t="s">
        <v>51</v>
      </c>
      <c r="G19" s="9"/>
      <c r="H19" s="10" t="s">
        <v>51</v>
      </c>
      <c r="I19" s="9" t="s">
        <v>51</v>
      </c>
      <c r="J19" s="10" t="s">
        <v>51</v>
      </c>
      <c r="K19" s="9"/>
      <c r="L19" s="10" t="s">
        <v>51</v>
      </c>
      <c r="M19" s="9" t="s">
        <v>51</v>
      </c>
      <c r="N19" s="15" t="s">
        <v>51</v>
      </c>
    </row>
    <row r="20" spans="1:14" s="11" customFormat="1" ht="25.5" x14ac:dyDescent="0.2">
      <c r="A20" s="9" t="str">
        <f>'1'!A20</f>
        <v>GESTION ESTRATEGICA DEL CAPITAL HUMANO I</v>
      </c>
      <c r="B20" s="9" t="s">
        <v>54</v>
      </c>
      <c r="C20" s="9" t="str">
        <f>'1'!C20</f>
        <v>405 A</v>
      </c>
      <c r="D20" s="9" t="str">
        <f>'1'!D20</f>
        <v>LADM</v>
      </c>
      <c r="E20" s="9">
        <f>'1'!E20</f>
        <v>4</v>
      </c>
      <c r="F20" s="9">
        <v>4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/>
      <c r="L20" s="10">
        <f t="shared" si="3"/>
        <v>0</v>
      </c>
      <c r="M20" s="9">
        <v>100</v>
      </c>
      <c r="N20" s="15">
        <v>1</v>
      </c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119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>
        <f>AVERAGE(M14:M27)</f>
        <v>94.666666666666671</v>
      </c>
      <c r="N28" s="19">
        <f>AVERAGE(N14:N27)</f>
        <v>0.80833333333333324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 t="s">
        <v>57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opLeftCell="A3" zoomScale="60" zoomScaleNormal="60" zoomScaleSheetLayoutView="100" workbookViewId="0">
      <selection activeCell="M40" sqref="M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7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SEPTIEMBRE2022-ENERO2023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MARCO LEGAL DE LAS ORGANIZACIONES</v>
      </c>
      <c r="B14" s="9" t="s">
        <v>56</v>
      </c>
      <c r="C14" s="9" t="str">
        <f>'1'!C14</f>
        <v>307 A</v>
      </c>
      <c r="D14" s="9" t="str">
        <f>'1'!D14</f>
        <v>IGEM</v>
      </c>
      <c r="E14" s="9">
        <f>'1'!E14</f>
        <v>28</v>
      </c>
      <c r="F14" s="9">
        <v>28</v>
      </c>
      <c r="G14" s="9"/>
      <c r="H14" s="10">
        <f t="shared" ref="H14:H29" si="0">F14/E14</f>
        <v>1</v>
      </c>
      <c r="I14" s="9">
        <f t="shared" ref="I14:I30" si="1">(E14-SUM(F14:G14))-K14</f>
        <v>0</v>
      </c>
      <c r="J14" s="10">
        <f t="shared" ref="J14:J30" si="2">I14/E14</f>
        <v>0</v>
      </c>
      <c r="K14" s="9"/>
      <c r="L14" s="10">
        <f t="shared" ref="L14:L30" si="3">K14/E14</f>
        <v>0</v>
      </c>
      <c r="M14" s="9">
        <v>99</v>
      </c>
      <c r="N14" s="15">
        <v>0.97</v>
      </c>
    </row>
    <row r="15" spans="1:14" s="11" customFormat="1" ht="25.5" x14ac:dyDescent="0.2">
      <c r="A15" s="9" t="str">
        <f>'1'!A15</f>
        <v>MARCO LEGAL DE LAS ORGANIZACIONES</v>
      </c>
      <c r="B15" s="9" t="s">
        <v>58</v>
      </c>
      <c r="C15" s="9" t="s">
        <v>36</v>
      </c>
      <c r="D15" s="9" t="str">
        <f>'1'!D15</f>
        <v>IGEM</v>
      </c>
      <c r="E15" s="9">
        <v>28</v>
      </c>
      <c r="F15" s="9">
        <v>28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100</v>
      </c>
      <c r="N15" s="15">
        <v>1</v>
      </c>
    </row>
    <row r="16" spans="1:14" s="11" customFormat="1" ht="25.5" x14ac:dyDescent="0.2">
      <c r="A16" s="9" t="str">
        <f>'1'!A14</f>
        <v>MARCO LEGAL DE LAS ORGANIZACIONES</v>
      </c>
      <c r="B16" s="9" t="s">
        <v>56</v>
      </c>
      <c r="C16" s="9" t="s">
        <v>38</v>
      </c>
      <c r="D16" s="9" t="str">
        <f>'1'!D16</f>
        <v>IGEM</v>
      </c>
      <c r="E16" s="9">
        <v>23</v>
      </c>
      <c r="F16" s="9">
        <v>22</v>
      </c>
      <c r="G16" s="9"/>
      <c r="H16" s="10">
        <f t="shared" si="0"/>
        <v>0.95652173913043481</v>
      </c>
      <c r="I16" s="9">
        <f t="shared" si="1"/>
        <v>1</v>
      </c>
      <c r="J16" s="10">
        <f t="shared" si="2"/>
        <v>4.3478260869565216E-2</v>
      </c>
      <c r="K16" s="9"/>
      <c r="L16" s="10">
        <f t="shared" si="3"/>
        <v>0</v>
      </c>
      <c r="M16" s="9">
        <v>90</v>
      </c>
      <c r="N16" s="15">
        <v>0.86</v>
      </c>
    </row>
    <row r="17" spans="1:14" s="11" customFormat="1" ht="25.5" x14ac:dyDescent="0.2">
      <c r="A17" s="9" t="str">
        <f>'1'!A15</f>
        <v>MARCO LEGAL DE LAS ORGANIZACIONES</v>
      </c>
      <c r="B17" s="9" t="s">
        <v>58</v>
      </c>
      <c r="C17" s="9" t="str">
        <f>'1'!C15</f>
        <v>307 B</v>
      </c>
      <c r="D17" s="9" t="str">
        <f>'1'!D17</f>
        <v>IGEM</v>
      </c>
      <c r="E17" s="9">
        <f>'1'!E15</f>
        <v>23</v>
      </c>
      <c r="F17" s="9">
        <v>22</v>
      </c>
      <c r="G17" s="9"/>
      <c r="H17" s="10">
        <f t="shared" si="0"/>
        <v>0.95652173913043481</v>
      </c>
      <c r="I17" s="9">
        <f t="shared" si="1"/>
        <v>1</v>
      </c>
      <c r="J17" s="10">
        <f t="shared" si="2"/>
        <v>4.3478260869565216E-2</v>
      </c>
      <c r="K17" s="9"/>
      <c r="L17" s="10">
        <f t="shared" si="3"/>
        <v>0</v>
      </c>
      <c r="M17" s="9">
        <v>89</v>
      </c>
      <c r="N17" s="15">
        <v>0.74</v>
      </c>
    </row>
    <row r="18" spans="1:14" s="11" customFormat="1" ht="25.5" x14ac:dyDescent="0.2">
      <c r="A18" s="9" t="str">
        <f>'1'!A16</f>
        <v>DESRROLLO HUMANO</v>
      </c>
      <c r="B18" s="9" t="s">
        <v>56</v>
      </c>
      <c r="C18" s="9" t="s">
        <v>40</v>
      </c>
      <c r="D18" s="9" t="str">
        <f>'1'!D18</f>
        <v>IGEM</v>
      </c>
      <c r="E18" s="9">
        <v>26</v>
      </c>
      <c r="F18" s="9">
        <v>21</v>
      </c>
      <c r="G18" s="9"/>
      <c r="H18" s="10">
        <f t="shared" si="0"/>
        <v>0.80769230769230771</v>
      </c>
      <c r="I18" s="9">
        <f t="shared" si="1"/>
        <v>5</v>
      </c>
      <c r="J18" s="10">
        <f t="shared" si="2"/>
        <v>0.19230769230769232</v>
      </c>
      <c r="K18" s="9"/>
      <c r="L18" s="10">
        <f t="shared" si="3"/>
        <v>0</v>
      </c>
      <c r="M18" s="9">
        <v>77</v>
      </c>
      <c r="N18" s="15">
        <v>0.77</v>
      </c>
    </row>
    <row r="19" spans="1:14" s="11" customFormat="1" ht="25.5" x14ac:dyDescent="0.2">
      <c r="A19" s="9" t="str">
        <f>'1'!A16</f>
        <v>DESRROLLO HUMANO</v>
      </c>
      <c r="B19" s="9" t="s">
        <v>58</v>
      </c>
      <c r="C19" s="9" t="str">
        <f>'1'!C16</f>
        <v>107 B</v>
      </c>
      <c r="D19" s="9" t="s">
        <v>37</v>
      </c>
      <c r="E19" s="9">
        <f>'1'!E16</f>
        <v>26</v>
      </c>
      <c r="F19" s="9">
        <v>20</v>
      </c>
      <c r="G19" s="9"/>
      <c r="H19" s="10">
        <f t="shared" si="0"/>
        <v>0.76923076923076927</v>
      </c>
      <c r="I19" s="9">
        <f t="shared" si="1"/>
        <v>6</v>
      </c>
      <c r="J19" s="10">
        <f t="shared" si="2"/>
        <v>0.23076923076923078</v>
      </c>
      <c r="K19" s="9"/>
      <c r="L19" s="10">
        <f t="shared" si="3"/>
        <v>0</v>
      </c>
      <c r="M19" s="9">
        <v>72</v>
      </c>
      <c r="N19" s="15">
        <v>0.66</v>
      </c>
    </row>
    <row r="20" spans="1:14" s="11" customFormat="1" ht="25.5" x14ac:dyDescent="0.2">
      <c r="A20" s="9" t="str">
        <f>'1'!A16</f>
        <v>DESRROLLO HUMANO</v>
      </c>
      <c r="B20" s="9" t="s">
        <v>56</v>
      </c>
      <c r="C20" s="9" t="s">
        <v>42</v>
      </c>
      <c r="D20" s="9" t="s">
        <v>37</v>
      </c>
      <c r="E20" s="9">
        <v>25</v>
      </c>
      <c r="F20" s="9">
        <v>22</v>
      </c>
      <c r="G20" s="9"/>
      <c r="H20" s="10">
        <f t="shared" si="0"/>
        <v>0.88</v>
      </c>
      <c r="I20" s="9">
        <f t="shared" si="1"/>
        <v>3</v>
      </c>
      <c r="J20" s="10">
        <f t="shared" si="2"/>
        <v>0.12</v>
      </c>
      <c r="K20" s="9"/>
      <c r="L20" s="10">
        <f t="shared" si="3"/>
        <v>0</v>
      </c>
      <c r="M20" s="9">
        <v>86</v>
      </c>
      <c r="N20" s="15">
        <v>0.76</v>
      </c>
    </row>
    <row r="21" spans="1:14" s="11" customFormat="1" ht="25.5" x14ac:dyDescent="0.2">
      <c r="A21" s="9" t="str">
        <f>'1'!A17</f>
        <v xml:space="preserve">DESARROLLO HUMANO </v>
      </c>
      <c r="B21" s="9" t="s">
        <v>58</v>
      </c>
      <c r="C21" s="9" t="str">
        <f>'1'!C17</f>
        <v>107 C</v>
      </c>
      <c r="D21" s="9" t="s">
        <v>37</v>
      </c>
      <c r="E21" s="9">
        <f>'1'!E17</f>
        <v>25</v>
      </c>
      <c r="F21" s="9">
        <v>17</v>
      </c>
      <c r="G21" s="9"/>
      <c r="H21" s="10">
        <f t="shared" si="0"/>
        <v>0.68</v>
      </c>
      <c r="I21" s="9">
        <f t="shared" si="1"/>
        <v>8</v>
      </c>
      <c r="J21" s="10">
        <f t="shared" si="2"/>
        <v>0.32</v>
      </c>
      <c r="K21" s="9"/>
      <c r="L21" s="10">
        <f t="shared" si="3"/>
        <v>0</v>
      </c>
      <c r="M21" s="9">
        <v>66</v>
      </c>
      <c r="N21" s="15">
        <v>0.64</v>
      </c>
    </row>
    <row r="22" spans="1:14" s="11" customFormat="1" ht="25.5" x14ac:dyDescent="0.2">
      <c r="A22" s="9" t="s">
        <v>43</v>
      </c>
      <c r="B22" s="9" t="s">
        <v>58</v>
      </c>
      <c r="C22" s="9" t="s">
        <v>44</v>
      </c>
      <c r="D22" s="9" t="s">
        <v>37</v>
      </c>
      <c r="E22" s="9">
        <v>18</v>
      </c>
      <c r="F22" s="9">
        <v>18</v>
      </c>
      <c r="G22" s="9"/>
      <c r="H22" s="10">
        <f t="shared" si="0"/>
        <v>1</v>
      </c>
      <c r="I22" s="9">
        <f t="shared" si="1"/>
        <v>0</v>
      </c>
      <c r="J22" s="10">
        <f t="shared" si="2"/>
        <v>0</v>
      </c>
      <c r="K22" s="9"/>
      <c r="L22" s="10">
        <f t="shared" si="3"/>
        <v>0</v>
      </c>
      <c r="M22" s="9">
        <v>100</v>
      </c>
      <c r="N22" s="15">
        <v>1</v>
      </c>
    </row>
    <row r="23" spans="1:14" s="11" customFormat="1" ht="25.5" x14ac:dyDescent="0.2">
      <c r="A23" s="9" t="s">
        <v>43</v>
      </c>
      <c r="B23" s="9" t="s">
        <v>59</v>
      </c>
      <c r="C23" s="9" t="s">
        <v>44</v>
      </c>
      <c r="D23" s="9" t="s">
        <v>37</v>
      </c>
      <c r="E23" s="9">
        <v>18</v>
      </c>
      <c r="F23" s="9">
        <v>18</v>
      </c>
      <c r="G23" s="9"/>
      <c r="H23" s="10">
        <f t="shared" si="0"/>
        <v>1</v>
      </c>
      <c r="I23" s="9">
        <f t="shared" si="1"/>
        <v>0</v>
      </c>
      <c r="J23" s="10">
        <f t="shared" si="2"/>
        <v>0</v>
      </c>
      <c r="K23" s="9"/>
      <c r="L23" s="10">
        <f t="shared" si="3"/>
        <v>0</v>
      </c>
      <c r="M23" s="9">
        <v>100</v>
      </c>
      <c r="N23" s="15">
        <v>1</v>
      </c>
    </row>
    <row r="24" spans="1:14" s="11" customFormat="1" ht="25.5" x14ac:dyDescent="0.2">
      <c r="A24" s="9" t="str">
        <f>'1'!A18</f>
        <v>MERCADOTECNIA</v>
      </c>
      <c r="B24" s="9" t="s">
        <v>60</v>
      </c>
      <c r="C24" s="9" t="str">
        <f>'1'!C18</f>
        <v>507 B</v>
      </c>
      <c r="D24" s="9" t="s">
        <v>37</v>
      </c>
      <c r="E24" s="9">
        <f>'1'!E18</f>
        <v>18</v>
      </c>
      <c r="F24" s="9">
        <v>18</v>
      </c>
      <c r="G24" s="9"/>
      <c r="H24" s="10">
        <f t="shared" si="0"/>
        <v>1</v>
      </c>
      <c r="I24" s="9">
        <f t="shared" si="1"/>
        <v>0</v>
      </c>
      <c r="J24" s="10">
        <f t="shared" si="2"/>
        <v>0</v>
      </c>
      <c r="K24" s="9"/>
      <c r="L24" s="10">
        <f t="shared" si="3"/>
        <v>0</v>
      </c>
      <c r="M24" s="9">
        <v>100</v>
      </c>
      <c r="N24" s="15">
        <v>1</v>
      </c>
    </row>
    <row r="25" spans="1:14" s="11" customFormat="1" ht="25.5" x14ac:dyDescent="0.2">
      <c r="A25" s="9" t="s">
        <v>45</v>
      </c>
      <c r="B25" s="9" t="s">
        <v>53</v>
      </c>
      <c r="C25" s="9" t="s">
        <v>48</v>
      </c>
      <c r="D25" s="9" t="str">
        <f>D26</f>
        <v>LADM</v>
      </c>
      <c r="E25" s="9">
        <v>34</v>
      </c>
      <c r="F25" s="9">
        <v>33</v>
      </c>
      <c r="G25" s="9"/>
      <c r="H25" s="10">
        <f t="shared" si="0"/>
        <v>0.97058823529411764</v>
      </c>
      <c r="I25" s="9">
        <f t="shared" si="1"/>
        <v>1</v>
      </c>
      <c r="J25" s="10">
        <f t="shared" si="2"/>
        <v>2.9411764705882353E-2</v>
      </c>
      <c r="K25" s="9"/>
      <c r="L25" s="10">
        <f t="shared" si="3"/>
        <v>0</v>
      </c>
      <c r="M25" s="9">
        <v>94</v>
      </c>
      <c r="N25" s="15">
        <v>0.74</v>
      </c>
    </row>
    <row r="26" spans="1:14" s="11" customFormat="1" ht="25.5" x14ac:dyDescent="0.2">
      <c r="A26" s="9" t="str">
        <f>'1'!A19</f>
        <v>TEORIA GENERAL DE LA ADMINISTRACION</v>
      </c>
      <c r="B26" s="9" t="s">
        <v>54</v>
      </c>
      <c r="C26" s="9" t="str">
        <f>'1'!C19</f>
        <v>105 A</v>
      </c>
      <c r="D26" s="9" t="str">
        <f>'1'!D19</f>
        <v>LADM</v>
      </c>
      <c r="E26" s="9">
        <f>'1'!E19</f>
        <v>34</v>
      </c>
      <c r="F26" s="9">
        <v>32</v>
      </c>
      <c r="G26" s="9"/>
      <c r="H26" s="10">
        <f t="shared" si="0"/>
        <v>0.94117647058823528</v>
      </c>
      <c r="I26" s="9">
        <f t="shared" si="1"/>
        <v>2</v>
      </c>
      <c r="J26" s="10">
        <f t="shared" si="2"/>
        <v>5.8823529411764705E-2</v>
      </c>
      <c r="K26" s="9"/>
      <c r="L26" s="10">
        <f t="shared" si="3"/>
        <v>0</v>
      </c>
      <c r="M26" s="9">
        <v>95</v>
      </c>
      <c r="N26" s="15">
        <v>0.74</v>
      </c>
    </row>
    <row r="27" spans="1:14" s="11" customFormat="1" ht="25.5" x14ac:dyDescent="0.2">
      <c r="A27" s="9" t="str">
        <f>'1'!A20</f>
        <v>GESTION ESTRATEGICA DEL CAPITAL HUMANO I</v>
      </c>
      <c r="B27" s="9" t="s">
        <v>56</v>
      </c>
      <c r="C27" s="9" t="str">
        <f>'1'!C20</f>
        <v>405 A</v>
      </c>
      <c r="D27" s="9" t="str">
        <f>'1'!D20</f>
        <v>LADM</v>
      </c>
      <c r="E27" s="9">
        <f>'1'!E20</f>
        <v>4</v>
      </c>
      <c r="F27" s="9">
        <v>4</v>
      </c>
      <c r="G27" s="9"/>
      <c r="H27" s="10">
        <f t="shared" si="0"/>
        <v>1</v>
      </c>
      <c r="I27" s="9">
        <f t="shared" si="1"/>
        <v>0</v>
      </c>
      <c r="J27" s="10">
        <f t="shared" si="2"/>
        <v>0</v>
      </c>
      <c r="K27" s="9"/>
      <c r="L27" s="10">
        <f t="shared" si="3"/>
        <v>0</v>
      </c>
      <c r="M27" s="9">
        <v>100</v>
      </c>
      <c r="N27" s="15">
        <v>1</v>
      </c>
    </row>
    <row r="28" spans="1:14" s="11" customFormat="1" ht="25.5" x14ac:dyDescent="0.2">
      <c r="A28" s="9" t="str">
        <f>A27</f>
        <v>GESTION ESTRATEGICA DEL CAPITAL HUMANO I</v>
      </c>
      <c r="B28" s="9" t="s">
        <v>58</v>
      </c>
      <c r="C28" s="9" t="str">
        <f>C27</f>
        <v>405 A</v>
      </c>
      <c r="D28" s="9" t="str">
        <f>D27</f>
        <v>LADM</v>
      </c>
      <c r="E28" s="9">
        <v>4</v>
      </c>
      <c r="F28" s="9">
        <v>4</v>
      </c>
      <c r="G28" s="9"/>
      <c r="H28" s="10">
        <f t="shared" si="0"/>
        <v>1</v>
      </c>
      <c r="I28" s="9">
        <f t="shared" si="1"/>
        <v>0</v>
      </c>
      <c r="J28" s="10">
        <f t="shared" si="2"/>
        <v>0</v>
      </c>
      <c r="K28" s="9"/>
      <c r="L28" s="10">
        <f t="shared" si="3"/>
        <v>0</v>
      </c>
      <c r="M28" s="9">
        <v>80</v>
      </c>
      <c r="N28" s="15">
        <v>1</v>
      </c>
    </row>
    <row r="29" spans="1:14" s="11" customFormat="1" ht="28.5" customHeight="1" x14ac:dyDescent="0.2">
      <c r="A29" s="9" t="str">
        <f>A28</f>
        <v>GESTION ESTRATEGICA DEL CAPITAL HUMANO I</v>
      </c>
      <c r="B29" s="9" t="s">
        <v>59</v>
      </c>
      <c r="C29" s="9" t="str">
        <f>C28</f>
        <v>405 A</v>
      </c>
      <c r="D29" s="9" t="str">
        <f>D28</f>
        <v>LADM</v>
      </c>
      <c r="E29" s="9">
        <v>4</v>
      </c>
      <c r="F29" s="9">
        <v>4</v>
      </c>
      <c r="G29" s="9"/>
      <c r="H29" s="10">
        <f t="shared" si="0"/>
        <v>1</v>
      </c>
      <c r="I29" s="9">
        <f t="shared" si="1"/>
        <v>0</v>
      </c>
      <c r="J29" s="10">
        <f t="shared" si="2"/>
        <v>0</v>
      </c>
      <c r="K29" s="9"/>
      <c r="L29" s="10">
        <f t="shared" si="3"/>
        <v>0</v>
      </c>
      <c r="M29" s="9">
        <v>100</v>
      </c>
      <c r="N29" s="15">
        <v>1</v>
      </c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338</v>
      </c>
      <c r="F30" s="17">
        <f>SUM(F14:F29)</f>
        <v>311</v>
      </c>
      <c r="G30" s="17">
        <f>SUM(G14:G29)</f>
        <v>0</v>
      </c>
      <c r="H30" s="18">
        <f>SUM(F30:G30)/E30</f>
        <v>0.92011834319526631</v>
      </c>
      <c r="I30" s="17">
        <f t="shared" si="1"/>
        <v>27</v>
      </c>
      <c r="J30" s="18">
        <f t="shared" si="2"/>
        <v>7.9881656804733733E-2</v>
      </c>
      <c r="K30" s="17">
        <f>SUM(K14:K29)</f>
        <v>0</v>
      </c>
      <c r="L30" s="18">
        <f t="shared" si="3"/>
        <v>0</v>
      </c>
      <c r="M30" s="17">
        <f>AVERAGE(M14:M29)</f>
        <v>90.5</v>
      </c>
      <c r="N30" s="19">
        <f>AVERAGE(N14:N29)</f>
        <v>0.86749999999999994</v>
      </c>
    </row>
    <row r="32" spans="1:14" ht="120" customHeight="1" x14ac:dyDescent="0.2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">
      <c r="A34" s="12"/>
    </row>
    <row r="35" spans="1:10" x14ac:dyDescent="0.2">
      <c r="B35" s="40" t="s">
        <v>27</v>
      </c>
      <c r="C35" s="40"/>
      <c r="D35" s="40"/>
      <c r="G35" s="25" t="s">
        <v>28</v>
      </c>
      <c r="H35" s="25"/>
      <c r="I35" s="25"/>
      <c r="J35" s="25"/>
    </row>
    <row r="36" spans="1:10" ht="62.25" customHeight="1" x14ac:dyDescent="0.2">
      <c r="B36" s="41"/>
      <c r="C36" s="41"/>
      <c r="D36" s="41"/>
      <c r="G36" s="37"/>
      <c r="H36" s="37"/>
      <c r="I36" s="37"/>
      <c r="J36" s="37"/>
    </row>
    <row r="37" spans="1:10" hidden="1" x14ac:dyDescent="0.2">
      <c r="A37" s="42" t="e">
        <v>#REF!</v>
      </c>
      <c r="B37" s="42"/>
      <c r="C37" s="6"/>
      <c r="E37" s="42"/>
      <c r="F37" s="42"/>
      <c r="G37" s="42"/>
      <c r="H37" s="42"/>
    </row>
    <row r="38" spans="1:10" hidden="1" x14ac:dyDescent="0.2"/>
    <row r="39" spans="1:10" ht="45" customHeight="1" x14ac:dyDescent="0.2">
      <c r="B39" s="43" t="str">
        <f>B10</f>
        <v>DADE. ASAHI NEGRETE ANOTA</v>
      </c>
      <c r="C39" s="43"/>
      <c r="D39" s="43"/>
      <c r="E39" s="13"/>
      <c r="F39" s="13"/>
      <c r="G39" s="43" t="s">
        <v>57</v>
      </c>
      <c r="H39" s="43"/>
      <c r="I39" s="43"/>
      <c r="J39" s="43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3" zoomScale="85" zoomScaleNormal="85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7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SEPTIEMBRE2022-ENERO2023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MARCO LEGAL DE LAS ORGANIZACIONES</v>
      </c>
      <c r="B14" s="9" t="s">
        <v>18</v>
      </c>
      <c r="C14" s="9" t="str">
        <f>'1'!C14</f>
        <v>307 A</v>
      </c>
      <c r="D14" s="9" t="str">
        <f>'1'!D14</f>
        <v>IGEM</v>
      </c>
      <c r="E14" s="9">
        <f>'1'!E14</f>
        <v>28</v>
      </c>
      <c r="F14" s="9">
        <v>28</v>
      </c>
      <c r="G14" s="9">
        <v>0</v>
      </c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98</v>
      </c>
      <c r="N14" s="15">
        <v>0.68</v>
      </c>
    </row>
    <row r="15" spans="1:14" s="11" customFormat="1" ht="25.5" x14ac:dyDescent="0.2">
      <c r="A15" s="9" t="str">
        <f>'1'!A15</f>
        <v>MARCO LEGAL DE LAS ORGANIZACIONES</v>
      </c>
      <c r="B15" s="9" t="s">
        <v>18</v>
      </c>
      <c r="C15" s="9" t="str">
        <f>'1'!C15</f>
        <v>307 B</v>
      </c>
      <c r="D15" s="9" t="str">
        <f>'1'!D15</f>
        <v>IGEM</v>
      </c>
      <c r="E15" s="9">
        <f>'1'!E15</f>
        <v>23</v>
      </c>
      <c r="F15" s="9">
        <v>22</v>
      </c>
      <c r="G15" s="9">
        <v>0</v>
      </c>
      <c r="H15" s="10">
        <f t="shared" si="0"/>
        <v>0.95652173913043481</v>
      </c>
      <c r="I15" s="9">
        <f t="shared" si="1"/>
        <v>1</v>
      </c>
      <c r="J15" s="10">
        <f t="shared" si="2"/>
        <v>4.3478260869565216E-2</v>
      </c>
      <c r="K15" s="9">
        <v>0</v>
      </c>
      <c r="L15" s="10">
        <f t="shared" si="3"/>
        <v>0</v>
      </c>
      <c r="M15" s="9">
        <v>89</v>
      </c>
      <c r="N15" s="15">
        <v>0.78</v>
      </c>
    </row>
    <row r="16" spans="1:14" s="11" customFormat="1" ht="25.5" x14ac:dyDescent="0.2">
      <c r="A16" s="9" t="str">
        <f>'1'!A16</f>
        <v>DESRROLLO HUMANO</v>
      </c>
      <c r="B16" s="9" t="s">
        <v>18</v>
      </c>
      <c r="C16" s="9" t="str">
        <f>'1'!C16</f>
        <v>107 B</v>
      </c>
      <c r="D16" s="9" t="str">
        <f>'1'!D16</f>
        <v>IGEM</v>
      </c>
      <c r="E16" s="9">
        <f>'1'!E16</f>
        <v>26</v>
      </c>
      <c r="F16" s="9">
        <v>23</v>
      </c>
      <c r="G16" s="9">
        <v>0</v>
      </c>
      <c r="H16" s="10">
        <f t="shared" si="0"/>
        <v>0.88461538461538458</v>
      </c>
      <c r="I16" s="9">
        <f t="shared" si="1"/>
        <v>3</v>
      </c>
      <c r="J16" s="10">
        <f t="shared" si="2"/>
        <v>0.11538461538461539</v>
      </c>
      <c r="K16" s="9">
        <v>0</v>
      </c>
      <c r="L16" s="10">
        <f t="shared" si="3"/>
        <v>0</v>
      </c>
      <c r="M16" s="9">
        <v>82</v>
      </c>
      <c r="N16" s="15">
        <v>0.84</v>
      </c>
    </row>
    <row r="17" spans="1:14" s="11" customFormat="1" ht="25.5" x14ac:dyDescent="0.2">
      <c r="A17" s="9" t="str">
        <f>'1'!A17</f>
        <v xml:space="preserve">DESARROLLO HUMANO </v>
      </c>
      <c r="B17" s="9" t="s">
        <v>18</v>
      </c>
      <c r="C17" s="9" t="str">
        <f>'1'!C17</f>
        <v>107 C</v>
      </c>
      <c r="D17" s="9" t="str">
        <f>'1'!D17</f>
        <v>IGEM</v>
      </c>
      <c r="E17" s="9">
        <f>'1'!E17</f>
        <v>25</v>
      </c>
      <c r="F17" s="9">
        <v>24</v>
      </c>
      <c r="G17" s="9">
        <v>0</v>
      </c>
      <c r="H17" s="10">
        <f t="shared" si="0"/>
        <v>0.96</v>
      </c>
      <c r="I17" s="9">
        <f t="shared" si="1"/>
        <v>1</v>
      </c>
      <c r="J17" s="10">
        <f t="shared" si="2"/>
        <v>0.04</v>
      </c>
      <c r="K17" s="9">
        <v>0</v>
      </c>
      <c r="L17" s="10">
        <f t="shared" si="3"/>
        <v>0</v>
      </c>
      <c r="M17" s="9">
        <v>89</v>
      </c>
      <c r="N17" s="15">
        <v>0.8</v>
      </c>
    </row>
    <row r="18" spans="1:14" s="11" customFormat="1" ht="25.5" x14ac:dyDescent="0.2">
      <c r="A18" s="9" t="str">
        <f>'1'!A18</f>
        <v>MERCADOTECNIA</v>
      </c>
      <c r="B18" s="9" t="s">
        <v>18</v>
      </c>
      <c r="C18" s="9" t="str">
        <f>'1'!C18</f>
        <v>507 B</v>
      </c>
      <c r="D18" s="9" t="str">
        <f>'1'!D18</f>
        <v>IGEM</v>
      </c>
      <c r="E18" s="9">
        <f>'1'!E18</f>
        <v>18</v>
      </c>
      <c r="F18" s="9">
        <v>18</v>
      </c>
      <c r="G18" s="9">
        <v>0</v>
      </c>
      <c r="H18" s="10">
        <f t="shared" si="0"/>
        <v>1</v>
      </c>
      <c r="I18" s="9">
        <f t="shared" si="1"/>
        <v>0</v>
      </c>
      <c r="J18" s="10">
        <f t="shared" si="2"/>
        <v>0</v>
      </c>
      <c r="K18" s="9">
        <v>0</v>
      </c>
      <c r="L18" s="10">
        <f t="shared" si="3"/>
        <v>0</v>
      </c>
      <c r="M18" s="9">
        <v>98</v>
      </c>
      <c r="N18" s="15">
        <v>0.61</v>
      </c>
    </row>
    <row r="19" spans="1:14" s="11" customFormat="1" ht="25.5" x14ac:dyDescent="0.2">
      <c r="A19" s="9" t="str">
        <f>'1'!A19</f>
        <v>TEORIA GENERAL DE LA ADMINISTRACION</v>
      </c>
      <c r="B19" s="9" t="s">
        <v>18</v>
      </c>
      <c r="C19" s="9" t="str">
        <f>'1'!C19</f>
        <v>105 A</v>
      </c>
      <c r="D19" s="9" t="str">
        <f>'1'!D19</f>
        <v>LADM</v>
      </c>
      <c r="E19" s="9">
        <f>'1'!E19</f>
        <v>34</v>
      </c>
      <c r="F19" s="9">
        <v>32</v>
      </c>
      <c r="G19" s="9">
        <v>2</v>
      </c>
      <c r="H19" s="10">
        <f t="shared" si="0"/>
        <v>0.94117647058823528</v>
      </c>
      <c r="I19" s="9">
        <f t="shared" si="1"/>
        <v>0</v>
      </c>
      <c r="J19" s="10">
        <f t="shared" si="2"/>
        <v>0</v>
      </c>
      <c r="K19" s="9">
        <v>0</v>
      </c>
      <c r="L19" s="10">
        <f t="shared" si="3"/>
        <v>0</v>
      </c>
      <c r="M19" s="9">
        <v>91</v>
      </c>
      <c r="N19" s="15">
        <v>0.59</v>
      </c>
    </row>
    <row r="20" spans="1:14" s="11" customFormat="1" ht="25.5" x14ac:dyDescent="0.2">
      <c r="A20" s="9" t="str">
        <f>'1'!A20</f>
        <v>GESTION ESTRATEGICA DEL CAPITAL HUMANO I</v>
      </c>
      <c r="B20" s="9" t="s">
        <v>18</v>
      </c>
      <c r="C20" s="9" t="str">
        <f>'1'!C20</f>
        <v>405 A</v>
      </c>
      <c r="D20" s="9" t="str">
        <f>'1'!D20</f>
        <v>LADM</v>
      </c>
      <c r="E20" s="9">
        <f>'1'!E20</f>
        <v>4</v>
      </c>
      <c r="F20" s="9">
        <v>4</v>
      </c>
      <c r="G20" s="9">
        <v>0</v>
      </c>
      <c r="H20" s="10">
        <f t="shared" si="0"/>
        <v>1</v>
      </c>
      <c r="I20" s="9">
        <f t="shared" si="1"/>
        <v>0</v>
      </c>
      <c r="J20" s="10">
        <f t="shared" si="2"/>
        <v>0</v>
      </c>
      <c r="K20" s="9">
        <v>0</v>
      </c>
      <c r="L20" s="10">
        <f t="shared" si="3"/>
        <v>0</v>
      </c>
      <c r="M20" s="9">
        <v>96</v>
      </c>
      <c r="N20" s="15">
        <v>1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151</v>
      </c>
      <c r="G28" s="17">
        <f>SUM(G14:G27)</f>
        <v>2</v>
      </c>
      <c r="H28" s="18">
        <f>SUM(F28:G28)/E28</f>
        <v>0.96835443037974689</v>
      </c>
      <c r="I28" s="17">
        <f t="shared" si="1"/>
        <v>5</v>
      </c>
      <c r="J28" s="18">
        <f t="shared" si="2"/>
        <v>3.1645569620253167E-2</v>
      </c>
      <c r="K28" s="17">
        <f>SUM(K14:K27)</f>
        <v>0</v>
      </c>
      <c r="L28" s="18">
        <f t="shared" si="3"/>
        <v>0</v>
      </c>
      <c r="M28" s="17">
        <f>AVERAGE(M14:M27)</f>
        <v>91.857142857142861</v>
      </c>
      <c r="N28" s="19">
        <f>AVERAGE(N14:N27)</f>
        <v>0.75714285714285712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 t="s">
        <v>55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</cp:lastModifiedBy>
  <cp:revision/>
  <dcterms:created xsi:type="dcterms:W3CDTF">2021-11-22T14:45:25Z</dcterms:created>
  <dcterms:modified xsi:type="dcterms:W3CDTF">2023-01-16T17:10:51Z</dcterms:modified>
  <cp:category/>
  <cp:contentStatus/>
</cp:coreProperties>
</file>