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TEC-0\Documents\RVB 2021\RVB Asignaturas\Reportes SGC 2022\Reporte1 SGC 2022\"/>
    </mc:Choice>
  </mc:AlternateContent>
  <xr:revisionPtr revIDLastSave="0" documentId="13_ncr:1_{EBF50014-CA9B-45AB-AB20-C8B14A830A1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'1'!$A$1:$N$43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0" l="1"/>
  <c r="I22" i="10"/>
  <c r="L21" i="10"/>
  <c r="I21" i="10"/>
  <c r="L19" i="10"/>
  <c r="I19" i="10"/>
  <c r="L18" i="10"/>
  <c r="I18" i="10"/>
  <c r="L15" i="10"/>
  <c r="I15" i="10"/>
  <c r="L16" i="10"/>
  <c r="I16" i="10"/>
  <c r="L25" i="10"/>
  <c r="I25" i="10"/>
  <c r="L24" i="10"/>
  <c r="I24" i="10"/>
  <c r="L23" i="10"/>
  <c r="I23" i="10"/>
  <c r="L20" i="10"/>
  <c r="I20" i="10"/>
  <c r="L17" i="10"/>
  <c r="I17" i="10"/>
  <c r="L14" i="10"/>
  <c r="I14" i="10"/>
  <c r="I26" i="10" l="1"/>
  <c r="I27" i="10"/>
  <c r="I28" i="10"/>
  <c r="I29" i="10"/>
  <c r="I30" i="10"/>
  <c r="I31" i="10"/>
  <c r="I32" i="10"/>
  <c r="I33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H16" i="22"/>
  <c r="L15" i="22"/>
  <c r="I15" i="22"/>
  <c r="J15" i="22" s="1"/>
  <c r="H15" i="22"/>
  <c r="B43" i="10"/>
  <c r="N34" i="10"/>
  <c r="M34" i="10"/>
  <c r="K34" i="10"/>
  <c r="G34" i="10"/>
  <c r="F34" i="10"/>
  <c r="E34" i="10"/>
  <c r="H27" i="22" l="1"/>
  <c r="I16" i="22"/>
  <c r="J16" i="22" s="1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34" i="10"/>
  <c r="L34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tc={5A1D2610-4DDB-4681-8198-56E722B00E0E}</author>
  </authors>
  <commentList>
    <comment ref="J12" authorId="0" shapeId="0" xr:uid="{5A1D2610-4DDB-4681-8198-56E722B00E0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<sst xmlns="http://schemas.openxmlformats.org/spreadsheetml/2006/main" count="180" uniqueCount="47">
  <si>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</si>
  <si>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</si>
  <si>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</si>
  <si>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</si>
  <si>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</si>
  <si>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</si>
  <si>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</si>
  <si>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</si>
  <si>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</si>
  <si>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</si>
  <si>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</si>
  <si>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</si>
  <si>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</si>
  <si>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</si>
  <si>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</si>
  <si>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</si>
  <si>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</si>
  <si>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</si>
  <si>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</si>
  <si>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</si>
  <si>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</si>
  <si>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</si>
  <si>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</si>
  <si>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</si>
  <si>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</si>
  <si>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</si>
  <si>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</si>
  <si>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</si>
  <si>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</si>
  <si>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</si>
  <si>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SEP 22- ENE 23</t>
  </si>
  <si>
    <t>LICENCIATURA EN ADMINISTRACION</t>
  </si>
  <si>
    <t>LICENCIATURA EN ADMINISTRACIÓN</t>
  </si>
  <si>
    <t>502A</t>
  </si>
  <si>
    <t>IEME</t>
  </si>
  <si>
    <t>ELECTROMECÁNICA</t>
  </si>
  <si>
    <t>ROBERTO VALENCIA BENITEZ</t>
  </si>
  <si>
    <t>ANALISIS DE CIRCUITOS ELECTRICOS DE CORRIENTE ALTERNA</t>
  </si>
  <si>
    <t>SISTEMAS HIDRAULICOS Y NEUMATICOS DE POTENCIA</t>
  </si>
  <si>
    <t>702A</t>
  </si>
  <si>
    <t>SISTEMAS ELECTRÓNICOS PARA INFORMÁTICA</t>
  </si>
  <si>
    <t>310A</t>
  </si>
  <si>
    <t>IINF</t>
  </si>
  <si>
    <t>SENSORES, PROCESADORES Y DISPOSITIVOS REGULADOS</t>
  </si>
  <si>
    <t>ESTEBAN DOMÍNGUEZ FISCAL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</si>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</sst>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2" dT="2022-10-18T16:37:54.63" personId="{E2157D32-C5EF-4E5F-82EF-F106CE71382B}" id="{5A1D2610-4DDB-4681-8198-56E722B00E0E}">
    <text>Solo se llena en el reporte final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43"/>
  <sheetViews>
    <sheetView tabSelected="1" zoomScale="140" zoomScaleNormal="140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35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>
        <v>3</v>
      </c>
      <c r="C8" s="35"/>
      <c r="D8" s="14" t="s">
        <v>4</v>
      </c>
      <c r="E8" s="5">
        <v>3</v>
      </c>
      <c r="G8" s="4" t="s">
        <v>5</v>
      </c>
      <c r="H8" s="5">
        <v>4</v>
      </c>
      <c r="I8" s="34" t="s">
        <v>6</v>
      </c>
      <c r="J8" s="34"/>
      <c r="K8" s="34"/>
      <c r="L8" s="35" t="s">
        <v>30</v>
      </c>
      <c r="M8" s="35"/>
      <c r="N8" s="35"/>
    </row>
    <row r="10" spans="1:14" x14ac:dyDescent="0.2">
      <c r="A10" s="4" t="s">
        <v>7</v>
      </c>
      <c r="B10" s="35" t="s">
        <v>36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8" t="s">
        <v>37</v>
      </c>
      <c r="B14" s="9" t="s">
        <v>20</v>
      </c>
      <c r="C14" s="9" t="s">
        <v>33</v>
      </c>
      <c r="D14" s="9" t="s">
        <v>34</v>
      </c>
      <c r="E14" s="9">
        <v>17</v>
      </c>
      <c r="F14" s="9">
        <v>17</v>
      </c>
      <c r="G14" s="9"/>
      <c r="H14" s="10"/>
      <c r="I14" s="9">
        <f t="shared" ref="I14:I23" si="0">(E14-SUM(F14:G14))-K14</f>
        <v>0</v>
      </c>
      <c r="J14" s="10"/>
      <c r="K14" s="9">
        <v>0</v>
      </c>
      <c r="L14" s="10">
        <f t="shared" ref="L14:L23" si="1">K14/E14</f>
        <v>0</v>
      </c>
      <c r="M14" s="9">
        <v>70</v>
      </c>
      <c r="N14" s="15">
        <v>1</v>
      </c>
    </row>
    <row r="15" spans="1:14" s="11" customFormat="1" ht="25.5" x14ac:dyDescent="0.2">
      <c r="A15" s="8" t="s">
        <v>37</v>
      </c>
      <c r="B15" s="9" t="s">
        <v>29</v>
      </c>
      <c r="C15" s="9" t="s">
        <v>33</v>
      </c>
      <c r="D15" s="9" t="s">
        <v>34</v>
      </c>
      <c r="E15" s="9">
        <v>17</v>
      </c>
      <c r="F15" s="9">
        <v>17</v>
      </c>
      <c r="G15" s="9"/>
      <c r="H15" s="10"/>
      <c r="I15" s="9">
        <f t="shared" ref="I15" si="2">(E15-SUM(F15:G15))-K15</f>
        <v>0</v>
      </c>
      <c r="J15" s="10"/>
      <c r="K15" s="9">
        <v>0</v>
      </c>
      <c r="L15" s="10">
        <f t="shared" ref="L15" si="3">K15/E15</f>
        <v>0</v>
      </c>
      <c r="M15" s="9">
        <v>70</v>
      </c>
      <c r="N15" s="15">
        <v>1</v>
      </c>
    </row>
    <row r="16" spans="1:14" s="11" customFormat="1" ht="25.5" x14ac:dyDescent="0.2">
      <c r="A16" s="8" t="s">
        <v>37</v>
      </c>
      <c r="B16" s="9" t="s">
        <v>45</v>
      </c>
      <c r="C16" s="9" t="s">
        <v>33</v>
      </c>
      <c r="D16" s="9" t="s">
        <v>34</v>
      </c>
      <c r="E16" s="9">
        <v>17</v>
      </c>
      <c r="F16" s="9">
        <v>17</v>
      </c>
      <c r="G16" s="9"/>
      <c r="H16" s="10"/>
      <c r="I16" s="9">
        <f t="shared" ref="I16" si="4">(E16-SUM(F16:G16))-K16</f>
        <v>0</v>
      </c>
      <c r="J16" s="10"/>
      <c r="K16" s="9">
        <v>0</v>
      </c>
      <c r="L16" s="10">
        <f t="shared" ref="L16" si="5">K16/E16</f>
        <v>0</v>
      </c>
      <c r="M16" s="9">
        <v>70</v>
      </c>
      <c r="N16" s="15">
        <v>1</v>
      </c>
    </row>
    <row r="17" spans="1:14" s="11" customFormat="1" ht="25.5" x14ac:dyDescent="0.2">
      <c r="A17" s="8" t="s">
        <v>38</v>
      </c>
      <c r="B17" s="9" t="s">
        <v>20</v>
      </c>
      <c r="C17" s="9" t="s">
        <v>39</v>
      </c>
      <c r="D17" s="9" t="s">
        <v>34</v>
      </c>
      <c r="E17" s="9">
        <v>35</v>
      </c>
      <c r="F17" s="9">
        <v>35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77</v>
      </c>
      <c r="N17" s="15">
        <v>0.28999999999999998</v>
      </c>
    </row>
    <row r="18" spans="1:14" s="11" customFormat="1" ht="25.5" x14ac:dyDescent="0.2">
      <c r="A18" s="8" t="s">
        <v>38</v>
      </c>
      <c r="B18" s="9" t="s">
        <v>29</v>
      </c>
      <c r="C18" s="9" t="s">
        <v>39</v>
      </c>
      <c r="D18" s="9" t="s">
        <v>34</v>
      </c>
      <c r="E18" s="9">
        <v>35</v>
      </c>
      <c r="F18" s="9">
        <v>35</v>
      </c>
      <c r="G18" s="9"/>
      <c r="H18" s="10"/>
      <c r="I18" s="9">
        <f t="shared" ref="I18:I19" si="6">(E18-SUM(F18:G18))-K18</f>
        <v>0</v>
      </c>
      <c r="J18" s="10"/>
      <c r="K18" s="9">
        <v>0</v>
      </c>
      <c r="L18" s="10">
        <f t="shared" ref="L18:L19" si="7">K18/E18</f>
        <v>0</v>
      </c>
      <c r="M18" s="9">
        <v>77</v>
      </c>
      <c r="N18" s="15">
        <v>0.28999999999999998</v>
      </c>
    </row>
    <row r="19" spans="1:14" s="11" customFormat="1" ht="25.5" x14ac:dyDescent="0.2">
      <c r="A19" s="8" t="s">
        <v>38</v>
      </c>
      <c r="B19" s="9" t="s">
        <v>45</v>
      </c>
      <c r="C19" s="9" t="s">
        <v>39</v>
      </c>
      <c r="D19" s="9" t="s">
        <v>34</v>
      </c>
      <c r="E19" s="9">
        <v>35</v>
      </c>
      <c r="F19" s="9">
        <v>19</v>
      </c>
      <c r="G19" s="9"/>
      <c r="H19" s="10"/>
      <c r="I19" s="9">
        <f t="shared" si="6"/>
        <v>16</v>
      </c>
      <c r="J19" s="10"/>
      <c r="K19" s="9">
        <v>0</v>
      </c>
      <c r="L19" s="10">
        <f t="shared" si="7"/>
        <v>0</v>
      </c>
      <c r="M19" s="9">
        <v>53</v>
      </c>
      <c r="N19" s="15">
        <v>0.54</v>
      </c>
    </row>
    <row r="20" spans="1:14" s="11" customFormat="1" ht="25.5" x14ac:dyDescent="0.2">
      <c r="A20" s="8" t="s">
        <v>40</v>
      </c>
      <c r="B20" s="9" t="s">
        <v>20</v>
      </c>
      <c r="C20" s="9" t="s">
        <v>41</v>
      </c>
      <c r="D20" s="9" t="s">
        <v>42</v>
      </c>
      <c r="E20" s="9">
        <v>24</v>
      </c>
      <c r="F20" s="9">
        <v>24</v>
      </c>
      <c r="G20" s="9"/>
      <c r="H20" s="10"/>
      <c r="I20" s="9">
        <f t="shared" si="0"/>
        <v>0</v>
      </c>
      <c r="J20" s="10"/>
      <c r="K20" s="9">
        <v>0</v>
      </c>
      <c r="L20" s="10">
        <f t="shared" si="1"/>
        <v>0</v>
      </c>
      <c r="M20" s="9">
        <v>70</v>
      </c>
      <c r="N20" s="15">
        <v>1</v>
      </c>
    </row>
    <row r="21" spans="1:14" s="11" customFormat="1" ht="25.5" x14ac:dyDescent="0.2">
      <c r="A21" s="8" t="s">
        <v>40</v>
      </c>
      <c r="B21" s="9" t="s">
        <v>29</v>
      </c>
      <c r="C21" s="9" t="s">
        <v>41</v>
      </c>
      <c r="D21" s="9" t="s">
        <v>42</v>
      </c>
      <c r="E21" s="9">
        <v>24</v>
      </c>
      <c r="F21" s="9">
        <v>24</v>
      </c>
      <c r="G21" s="9"/>
      <c r="H21" s="10"/>
      <c r="I21" s="9">
        <f t="shared" ref="I21:I22" si="8">(E21-SUM(F21:G21))-K21</f>
        <v>0</v>
      </c>
      <c r="J21" s="10"/>
      <c r="K21" s="9">
        <v>0</v>
      </c>
      <c r="L21" s="10">
        <f t="shared" ref="L21:L22" si="9">K21/E21</f>
        <v>0</v>
      </c>
      <c r="M21" s="9">
        <v>70</v>
      </c>
      <c r="N21" s="15">
        <v>1</v>
      </c>
    </row>
    <row r="22" spans="1:14" s="11" customFormat="1" ht="25.5" x14ac:dyDescent="0.2">
      <c r="A22" s="8" t="s">
        <v>40</v>
      </c>
      <c r="B22" s="9" t="s">
        <v>45</v>
      </c>
      <c r="C22" s="9" t="s">
        <v>41</v>
      </c>
      <c r="D22" s="9" t="s">
        <v>42</v>
      </c>
      <c r="E22" s="9">
        <v>24</v>
      </c>
      <c r="F22" s="9">
        <v>24</v>
      </c>
      <c r="G22" s="9"/>
      <c r="H22" s="10"/>
      <c r="I22" s="9">
        <f t="shared" si="8"/>
        <v>0</v>
      </c>
      <c r="J22" s="10"/>
      <c r="K22" s="9">
        <v>0</v>
      </c>
      <c r="L22" s="10">
        <f t="shared" si="9"/>
        <v>0</v>
      </c>
      <c r="M22" s="9">
        <v>70</v>
      </c>
      <c r="N22" s="15">
        <v>1</v>
      </c>
    </row>
    <row r="23" spans="1:14" s="11" customFormat="1" ht="25.5" x14ac:dyDescent="0.2">
      <c r="A23" s="8" t="s">
        <v>43</v>
      </c>
      <c r="B23" s="9" t="s">
        <v>29</v>
      </c>
      <c r="C23" s="9" t="s">
        <v>39</v>
      </c>
      <c r="D23" s="9" t="s">
        <v>34</v>
      </c>
      <c r="E23" s="9">
        <v>42</v>
      </c>
      <c r="F23" s="9">
        <v>13</v>
      </c>
      <c r="G23" s="9"/>
      <c r="H23" s="10"/>
      <c r="I23" s="9">
        <f t="shared" si="0"/>
        <v>29</v>
      </c>
      <c r="J23" s="10"/>
      <c r="K23" s="9">
        <v>0</v>
      </c>
      <c r="L23" s="10">
        <f t="shared" si="1"/>
        <v>0</v>
      </c>
      <c r="M23" s="9">
        <v>25</v>
      </c>
      <c r="N23" s="15">
        <v>0.31</v>
      </c>
    </row>
    <row r="24" spans="1:14" s="11" customFormat="1" ht="25.5" x14ac:dyDescent="0.2">
      <c r="A24" s="8" t="s">
        <v>43</v>
      </c>
      <c r="B24" s="9" t="s">
        <v>45</v>
      </c>
      <c r="C24" s="9" t="s">
        <v>39</v>
      </c>
      <c r="D24" s="9" t="s">
        <v>34</v>
      </c>
      <c r="E24" s="9">
        <v>42</v>
      </c>
      <c r="F24" s="9">
        <v>42</v>
      </c>
      <c r="G24" s="9"/>
      <c r="H24" s="10"/>
      <c r="I24" s="9">
        <f t="shared" ref="I24:I25" si="10">(E24-SUM(F24:G24))-K24</f>
        <v>0</v>
      </c>
      <c r="J24" s="10"/>
      <c r="K24" s="9">
        <v>0</v>
      </c>
      <c r="L24" s="10">
        <f t="shared" ref="L24:L25" si="11">K24/E24</f>
        <v>0</v>
      </c>
      <c r="M24" s="9">
        <v>72</v>
      </c>
      <c r="N24" s="15">
        <v>1</v>
      </c>
    </row>
    <row r="25" spans="1:14" s="11" customFormat="1" ht="25.5" x14ac:dyDescent="0.2">
      <c r="A25" s="8" t="s">
        <v>43</v>
      </c>
      <c r="B25" s="9" t="s">
        <v>46</v>
      </c>
      <c r="C25" s="9" t="s">
        <v>39</v>
      </c>
      <c r="D25" s="9" t="s">
        <v>34</v>
      </c>
      <c r="E25" s="9">
        <v>42</v>
      </c>
      <c r="F25" s="9">
        <v>8</v>
      </c>
      <c r="G25" s="9"/>
      <c r="H25" s="10"/>
      <c r="I25" s="9">
        <f t="shared" si="10"/>
        <v>34</v>
      </c>
      <c r="J25" s="10"/>
      <c r="K25" s="9">
        <v>0</v>
      </c>
      <c r="L25" s="10">
        <f t="shared" si="11"/>
        <v>0</v>
      </c>
      <c r="M25" s="9">
        <v>13</v>
      </c>
      <c r="N25" s="15">
        <v>0.19</v>
      </c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21"/>
      <c r="I26" s="22">
        <f t="shared" ref="I26:I34" si="12">(E26-SUM(F26:G26))-K26</f>
        <v>0</v>
      </c>
      <c r="J26" s="21"/>
      <c r="K26" s="22"/>
      <c r="L26" s="21"/>
      <c r="M26" s="9"/>
      <c r="N26" s="15"/>
    </row>
    <row r="27" spans="1:14" s="11" customFormat="1" x14ac:dyDescent="0.2">
      <c r="A27" s="8"/>
      <c r="B27" s="9"/>
      <c r="C27" s="9"/>
      <c r="D27" s="9"/>
      <c r="E27" s="9"/>
      <c r="F27" s="9"/>
      <c r="G27" s="9"/>
      <c r="H27" s="21"/>
      <c r="I27" s="22">
        <f t="shared" si="12"/>
        <v>0</v>
      </c>
      <c r="J27" s="21"/>
      <c r="K27" s="22"/>
      <c r="L27" s="21"/>
      <c r="M27" s="9"/>
      <c r="N27" s="15"/>
    </row>
    <row r="28" spans="1:14" s="11" customFormat="1" x14ac:dyDescent="0.2">
      <c r="A28" s="8"/>
      <c r="B28" s="9"/>
      <c r="C28" s="9"/>
      <c r="D28" s="9"/>
      <c r="E28" s="9"/>
      <c r="F28" s="9"/>
      <c r="G28" s="9"/>
      <c r="H28" s="21"/>
      <c r="I28" s="22">
        <f t="shared" si="12"/>
        <v>0</v>
      </c>
      <c r="J28" s="21"/>
      <c r="K28" s="22"/>
      <c r="L28" s="21"/>
      <c r="M28" s="9"/>
      <c r="N28" s="15"/>
    </row>
    <row r="29" spans="1:14" s="11" customFormat="1" x14ac:dyDescent="0.2">
      <c r="A29" s="8"/>
      <c r="B29" s="9"/>
      <c r="C29" s="9"/>
      <c r="D29" s="9"/>
      <c r="E29" s="9"/>
      <c r="F29" s="9"/>
      <c r="G29" s="9"/>
      <c r="H29" s="21"/>
      <c r="I29" s="22">
        <f t="shared" si="12"/>
        <v>0</v>
      </c>
      <c r="J29" s="21"/>
      <c r="K29" s="22"/>
      <c r="L29" s="21"/>
      <c r="M29" s="9"/>
      <c r="N29" s="15"/>
    </row>
    <row r="30" spans="1:14" s="11" customFormat="1" x14ac:dyDescent="0.2">
      <c r="A30" s="8"/>
      <c r="B30" s="9"/>
      <c r="C30" s="9"/>
      <c r="D30" s="9"/>
      <c r="E30" s="9"/>
      <c r="F30" s="9"/>
      <c r="G30" s="9"/>
      <c r="H30" s="21"/>
      <c r="I30" s="22">
        <f t="shared" si="12"/>
        <v>0</v>
      </c>
      <c r="J30" s="21"/>
      <c r="K30" s="22"/>
      <c r="L30" s="21"/>
      <c r="M30" s="9"/>
      <c r="N30" s="15"/>
    </row>
    <row r="31" spans="1:14" s="11" customFormat="1" x14ac:dyDescent="0.2">
      <c r="A31" s="8"/>
      <c r="B31" s="9"/>
      <c r="C31" s="9"/>
      <c r="D31" s="9"/>
      <c r="E31" s="9"/>
      <c r="F31" s="9"/>
      <c r="G31" s="9"/>
      <c r="H31" s="21"/>
      <c r="I31" s="22">
        <f t="shared" si="12"/>
        <v>0</v>
      </c>
      <c r="J31" s="21"/>
      <c r="K31" s="22"/>
      <c r="L31" s="21"/>
      <c r="M31" s="9"/>
      <c r="N31" s="15"/>
    </row>
    <row r="32" spans="1:14" s="11" customFormat="1" x14ac:dyDescent="0.2">
      <c r="A32" s="8"/>
      <c r="B32" s="9"/>
      <c r="C32" s="9"/>
      <c r="D32" s="9"/>
      <c r="E32" s="9"/>
      <c r="F32" s="9"/>
      <c r="G32" s="9"/>
      <c r="H32" s="21"/>
      <c r="I32" s="22">
        <f t="shared" si="12"/>
        <v>0</v>
      </c>
      <c r="J32" s="21"/>
      <c r="K32" s="22"/>
      <c r="L32" s="21"/>
      <c r="M32" s="9"/>
      <c r="N32" s="15"/>
    </row>
    <row r="33" spans="1:14" s="11" customFormat="1" ht="16.5" customHeight="1" x14ac:dyDescent="0.2">
      <c r="A33" s="8"/>
      <c r="B33" s="9"/>
      <c r="C33" s="9"/>
      <c r="D33" s="9"/>
      <c r="E33" s="9"/>
      <c r="F33" s="9"/>
      <c r="G33" s="9"/>
      <c r="H33" s="21"/>
      <c r="I33" s="22">
        <f t="shared" si="12"/>
        <v>0</v>
      </c>
      <c r="J33" s="21"/>
      <c r="K33" s="22"/>
      <c r="L33" s="21"/>
      <c r="M33" s="9"/>
      <c r="N33" s="15"/>
    </row>
    <row r="34" spans="1:14" ht="13.5" thickBot="1" x14ac:dyDescent="0.25">
      <c r="A34" s="16" t="s">
        <v>23</v>
      </c>
      <c r="B34" s="17" t="s">
        <v>24</v>
      </c>
      <c r="C34" s="17" t="s">
        <v>24</v>
      </c>
      <c r="D34" s="17" t="s">
        <v>24</v>
      </c>
      <c r="E34" s="17">
        <f>SUM(E14:E33)</f>
        <v>354</v>
      </c>
      <c r="F34" s="17">
        <f>SUM(F14:F33)</f>
        <v>275</v>
      </c>
      <c r="G34" s="17">
        <f>SUM(G14:G33)</f>
        <v>0</v>
      </c>
      <c r="H34" s="18"/>
      <c r="I34" s="17">
        <f t="shared" si="12"/>
        <v>79</v>
      </c>
      <c r="J34" s="18"/>
      <c r="K34" s="17">
        <f>SUM(K14:K33)</f>
        <v>0</v>
      </c>
      <c r="L34" s="18">
        <f t="shared" ref="L34" si="13">K34/E34</f>
        <v>0</v>
      </c>
      <c r="M34" s="17">
        <f>AVERAGE(M14:M33)</f>
        <v>61.416666666666664</v>
      </c>
      <c r="N34" s="19">
        <f>AVERAGE(N14:N33)</f>
        <v>0.71833333333333327</v>
      </c>
    </row>
    <row r="36" spans="1:14" ht="120" customHeight="1" x14ac:dyDescent="0.2">
      <c r="A36" s="31" t="s">
        <v>25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</row>
    <row r="38" spans="1:14" x14ac:dyDescent="0.2">
      <c r="A38" s="12"/>
    </row>
    <row r="39" spans="1:14" x14ac:dyDescent="0.2">
      <c r="B39" s="38" t="s">
        <v>26</v>
      </c>
      <c r="C39" s="38"/>
      <c r="D39" s="38"/>
      <c r="G39" s="23" t="s">
        <v>27</v>
      </c>
      <c r="H39" s="23"/>
      <c r="I39" s="23"/>
      <c r="J39" s="23"/>
    </row>
    <row r="40" spans="1:14" ht="62.25" customHeight="1" x14ac:dyDescent="0.2">
      <c r="B40" s="39"/>
      <c r="C40" s="39"/>
      <c r="D40" s="39"/>
      <c r="G40" s="35"/>
      <c r="H40" s="35"/>
      <c r="I40" s="35"/>
      <c r="J40" s="35"/>
    </row>
    <row r="41" spans="1:14" hidden="1" x14ac:dyDescent="0.2">
      <c r="A41" s="40" t="e">
        <v>#REF!</v>
      </c>
      <c r="B41" s="40"/>
      <c r="C41" s="6"/>
      <c r="E41" s="40"/>
      <c r="F41" s="40"/>
      <c r="G41" s="40"/>
      <c r="H41" s="40"/>
    </row>
    <row r="42" spans="1:14" hidden="1" x14ac:dyDescent="0.2"/>
    <row r="43" spans="1:14" ht="45" customHeight="1" x14ac:dyDescent="0.2">
      <c r="B43" s="41" t="str">
        <f>B10</f>
        <v>ROBERTO VALENCIA BENITEZ</v>
      </c>
      <c r="C43" s="41"/>
      <c r="D43" s="41"/>
      <c r="E43" s="13"/>
      <c r="F43" s="13"/>
      <c r="G43" s="41" t="s">
        <v>44</v>
      </c>
      <c r="H43" s="41"/>
      <c r="I43" s="41"/>
      <c r="J43" s="41"/>
    </row>
  </sheetData>
  <mergeCells count="31">
    <mergeCell ref="A41:B41"/>
    <mergeCell ref="E41:H41"/>
    <mergeCell ref="B43:D43"/>
    <mergeCell ref="G43:J43"/>
    <mergeCell ref="K12:K13"/>
    <mergeCell ref="L12:L13"/>
    <mergeCell ref="B39:D39"/>
    <mergeCell ref="G39:J39"/>
    <mergeCell ref="B40:D40"/>
    <mergeCell ref="G40:J40"/>
    <mergeCell ref="M12:M13"/>
    <mergeCell ref="N12:N13"/>
    <mergeCell ref="A36:N36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4</v>
      </c>
      <c r="E8" s="20">
        <f>'1'!E8</f>
        <v>3</v>
      </c>
      <c r="F8"/>
      <c r="G8" s="4" t="s">
        <v>5</v>
      </c>
      <c r="H8" s="20">
        <f>'1'!H8</f>
        <v>4</v>
      </c>
      <c r="I8" s="34" t="s">
        <v>6</v>
      </c>
      <c r="J8" s="34"/>
      <c r="K8" s="34"/>
      <c r="L8" s="35" t="str">
        <f>'1'!L8</f>
        <v>SEP 22- ENE 23</v>
      </c>
      <c r="M8" s="35"/>
      <c r="N8" s="35"/>
    </row>
    <row r="10" spans="1:14" x14ac:dyDescent="0.2">
      <c r="A10" s="4" t="s">
        <v>7</v>
      </c>
      <c r="B10" s="35" t="str">
        <f>'1'!B10</f>
        <v>ROBERTO VALENCIA BENITEZ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ANALISIS DE CIRCUITOS ELECTRICOS DE CORRIENTE ALTERNA</v>
      </c>
      <c r="B14" s="9" t="s">
        <v>29</v>
      </c>
      <c r="C14" s="9" t="str">
        <f>'1'!C14</f>
        <v>502A</v>
      </c>
      <c r="D14" s="9" t="str">
        <f>'1'!D14</f>
        <v>IEME</v>
      </c>
      <c r="E14" s="9">
        <f>'1'!E14</f>
        <v>17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'1'!A20</f>
        <v>SISTEMAS ELECTRÓNICOS PARA INFORMÁTICA</v>
      </c>
      <c r="B16" s="9"/>
      <c r="C16" s="9" t="str">
        <f>'1'!C20</f>
        <v>310A</v>
      </c>
      <c r="D16" s="9" t="str">
        <f>'1'!D20</f>
        <v>IINF</v>
      </c>
      <c r="E16" s="9">
        <f>'1'!E20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'1'!A23</f>
        <v>SENSORES, PROCESADORES Y DISPOSITIVOS REGULADOS</v>
      </c>
      <c r="B17" s="9"/>
      <c r="C17" s="9" t="str">
        <f>'1'!C23</f>
        <v>702A</v>
      </c>
      <c r="D17" s="9" t="str">
        <f>'1'!D23</f>
        <v>IEME</v>
      </c>
      <c r="E17" s="9">
        <f>'1'!E23</f>
        <v>42</v>
      </c>
      <c r="F17" s="9"/>
      <c r="G17" s="9"/>
      <c r="H17" s="10">
        <f t="shared" si="0"/>
        <v>0</v>
      </c>
      <c r="I17" s="9">
        <f t="shared" si="1"/>
        <v>42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'1'!A24</f>
        <v>SENSORES, PROCESADORES Y DISPOSITIVOS REGULADOS</v>
      </c>
      <c r="B18" s="9"/>
      <c r="C18" s="9" t="str">
        <f>'1'!C24</f>
        <v>702A</v>
      </c>
      <c r="D18" s="9" t="str">
        <f>'1'!D24</f>
        <v>IEME</v>
      </c>
      <c r="E18" s="9">
        <f>'1'!E24</f>
        <v>42</v>
      </c>
      <c r="F18" s="9"/>
      <c r="G18" s="9"/>
      <c r="H18" s="10">
        <f t="shared" si="0"/>
        <v>0</v>
      </c>
      <c r="I18" s="9">
        <f t="shared" si="1"/>
        <v>42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'1'!A25</f>
        <v>SENSORES, PROCESADORES Y DISPOSITIVOS REGULADOS</v>
      </c>
      <c r="B19" s="9"/>
      <c r="C19" s="9" t="str">
        <f>'1'!C25</f>
        <v>702A</v>
      </c>
      <c r="D19" s="9" t="str">
        <f>'1'!D25</f>
        <v>IEME</v>
      </c>
      <c r="E19" s="9">
        <f>'1'!E25</f>
        <v>42</v>
      </c>
      <c r="F19" s="9"/>
      <c r="G19" s="9"/>
      <c r="H19" s="10">
        <f t="shared" si="0"/>
        <v>0</v>
      </c>
      <c r="I19" s="9">
        <f t="shared" si="1"/>
        <v>42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'1'!A26</f>
        <v>0</v>
      </c>
      <c r="B20" s="9"/>
      <c r="C20" s="9">
        <f>'1'!C26</f>
        <v>0</v>
      </c>
      <c r="D20" s="9">
        <f>'1'!D26</f>
        <v>0</v>
      </c>
      <c r="E20" s="9">
        <f>'1'!E26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'1'!A27</f>
        <v>0</v>
      </c>
      <c r="B21" s="9"/>
      <c r="C21" s="9">
        <f>'1'!C27</f>
        <v>0</v>
      </c>
      <c r="D21" s="9">
        <f>'1'!D27</f>
        <v>0</v>
      </c>
      <c r="E21" s="9">
        <f>'1'!E27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'1'!A28</f>
        <v>0</v>
      </c>
      <c r="B22" s="9"/>
      <c r="C22" s="9">
        <f>'1'!C28</f>
        <v>0</v>
      </c>
      <c r="D22" s="9">
        <f>'1'!D28</f>
        <v>0</v>
      </c>
      <c r="E22" s="9">
        <f>'1'!E28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'1'!A29</f>
        <v>0</v>
      </c>
      <c r="B23" s="9"/>
      <c r="C23" s="9">
        <f>'1'!C29</f>
        <v>0</v>
      </c>
      <c r="D23" s="9">
        <f>'1'!D29</f>
        <v>0</v>
      </c>
      <c r="E23" s="9">
        <f>'1'!E29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'1'!A30</f>
        <v>0</v>
      </c>
      <c r="B24" s="9"/>
      <c r="C24" s="9">
        <f>'1'!C30</f>
        <v>0</v>
      </c>
      <c r="D24" s="9">
        <f>'1'!D30</f>
        <v>0</v>
      </c>
      <c r="E24" s="9">
        <f>'1'!E30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'1'!A31</f>
        <v>0</v>
      </c>
      <c r="B25" s="9"/>
      <c r="C25" s="9">
        <f>'1'!C31</f>
        <v>0</v>
      </c>
      <c r="D25" s="9">
        <f>'1'!D31</f>
        <v>0</v>
      </c>
      <c r="E25" s="9">
        <f>'1'!E31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'1'!A32</f>
        <v>0</v>
      </c>
      <c r="B26" s="9"/>
      <c r="C26" s="9">
        <f>'1'!C32</f>
        <v>0</v>
      </c>
      <c r="D26" s="9">
        <f>'1'!D32</f>
        <v>0</v>
      </c>
      <c r="E26" s="9">
        <f>'1'!E32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'1'!A33</f>
        <v>0</v>
      </c>
      <c r="B27" s="9"/>
      <c r="C27" s="9">
        <f>'1'!C33</f>
        <v>0</v>
      </c>
      <c r="D27" s="9">
        <f>'1'!D33</f>
        <v>0</v>
      </c>
      <c r="E27" s="9">
        <f>'1'!E33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167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167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ROBERTO VALENCIA BENITEZ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4</v>
      </c>
      <c r="E8" s="20">
        <f>'1'!E8</f>
        <v>3</v>
      </c>
      <c r="F8"/>
      <c r="G8" s="4" t="s">
        <v>5</v>
      </c>
      <c r="H8" s="20">
        <f>'1'!H8</f>
        <v>4</v>
      </c>
      <c r="I8" s="34" t="s">
        <v>6</v>
      </c>
      <c r="J8" s="34"/>
      <c r="K8" s="34"/>
      <c r="L8" s="35" t="str">
        <f>'1'!L8</f>
        <v>SEP 22- ENE 23</v>
      </c>
      <c r="M8" s="35"/>
      <c r="N8" s="35"/>
    </row>
    <row r="10" spans="1:14" x14ac:dyDescent="0.2">
      <c r="A10" s="4" t="s">
        <v>7</v>
      </c>
      <c r="B10" s="35" t="str">
        <f>'1'!B10</f>
        <v>ROBERTO VALENCIA BENITEZ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ANALISIS DE CIRCUITOS ELECTRICOS DE CORRIENTE ALTERNA</v>
      </c>
      <c r="B14" s="9"/>
      <c r="C14" s="9" t="str">
        <f>'1'!C14</f>
        <v>502A</v>
      </c>
      <c r="D14" s="9" t="str">
        <f>'1'!D14</f>
        <v>IEME</v>
      </c>
      <c r="E14" s="9">
        <f>'1'!E14</f>
        <v>17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'1'!A17</f>
        <v>SISTEMAS HIDRAULICOS Y NEUMATICOS DE POTENCIA</v>
      </c>
      <c r="B15" s="9"/>
      <c r="C15" s="9" t="str">
        <f>'1'!C17</f>
        <v>702A</v>
      </c>
      <c r="D15" s="9" t="str">
        <f>'1'!D17</f>
        <v>IEME</v>
      </c>
      <c r="E15" s="9">
        <f>'1'!E17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'1'!A20</f>
        <v>SISTEMAS ELECTRÓNICOS PARA INFORMÁTICA</v>
      </c>
      <c r="B16" s="9"/>
      <c r="C16" s="9" t="str">
        <f>'1'!C20</f>
        <v>310A</v>
      </c>
      <c r="D16" s="9" t="str">
        <f>'1'!D20</f>
        <v>IINF</v>
      </c>
      <c r="E16" s="9">
        <f>'1'!E20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'1'!A23</f>
        <v>SENSORES, PROCESADORES Y DISPOSITIVOS REGULADOS</v>
      </c>
      <c r="B17" s="9"/>
      <c r="C17" s="9" t="str">
        <f>'1'!C23</f>
        <v>702A</v>
      </c>
      <c r="D17" s="9" t="str">
        <f>'1'!D23</f>
        <v>IEME</v>
      </c>
      <c r="E17" s="9">
        <f>'1'!E23</f>
        <v>42</v>
      </c>
      <c r="F17" s="9"/>
      <c r="G17" s="9"/>
      <c r="H17" s="10">
        <f t="shared" si="0"/>
        <v>0</v>
      </c>
      <c r="I17" s="9">
        <f t="shared" si="1"/>
        <v>42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'1'!A24</f>
        <v>SENSORES, PROCESADORES Y DISPOSITIVOS REGULADOS</v>
      </c>
      <c r="B18" s="9"/>
      <c r="C18" s="9" t="str">
        <f>'1'!C24</f>
        <v>702A</v>
      </c>
      <c r="D18" s="9" t="str">
        <f>'1'!D24</f>
        <v>IEME</v>
      </c>
      <c r="E18" s="9">
        <f>'1'!E24</f>
        <v>42</v>
      </c>
      <c r="F18" s="9"/>
      <c r="G18" s="9"/>
      <c r="H18" s="10">
        <f t="shared" si="0"/>
        <v>0</v>
      </c>
      <c r="I18" s="9">
        <f t="shared" si="1"/>
        <v>42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'1'!A25</f>
        <v>SENSORES, PROCESADORES Y DISPOSITIVOS REGULADOS</v>
      </c>
      <c r="B19" s="9"/>
      <c r="C19" s="9" t="str">
        <f>'1'!C25</f>
        <v>702A</v>
      </c>
      <c r="D19" s="9" t="str">
        <f>'1'!D25</f>
        <v>IEME</v>
      </c>
      <c r="E19" s="9">
        <f>'1'!E25</f>
        <v>42</v>
      </c>
      <c r="F19" s="9"/>
      <c r="G19" s="9"/>
      <c r="H19" s="10">
        <f t="shared" si="0"/>
        <v>0</v>
      </c>
      <c r="I19" s="9">
        <f t="shared" si="1"/>
        <v>42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'1'!A26</f>
        <v>0</v>
      </c>
      <c r="B20" s="9"/>
      <c r="C20" s="9">
        <f>'1'!C26</f>
        <v>0</v>
      </c>
      <c r="D20" s="9">
        <f>'1'!D26</f>
        <v>0</v>
      </c>
      <c r="E20" s="9">
        <f>'1'!E26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'1'!A27</f>
        <v>0</v>
      </c>
      <c r="B21" s="9"/>
      <c r="C21" s="9">
        <f>'1'!C27</f>
        <v>0</v>
      </c>
      <c r="D21" s="9">
        <f>'1'!D27</f>
        <v>0</v>
      </c>
      <c r="E21" s="9">
        <f>'1'!E27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'1'!A28</f>
        <v>0</v>
      </c>
      <c r="B22" s="9"/>
      <c r="C22" s="9">
        <f>'1'!C28</f>
        <v>0</v>
      </c>
      <c r="D22" s="9">
        <f>'1'!D28</f>
        <v>0</v>
      </c>
      <c r="E22" s="9">
        <f>'1'!E28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'1'!A29</f>
        <v>0</v>
      </c>
      <c r="B23" s="9"/>
      <c r="C23" s="9">
        <f>'1'!C29</f>
        <v>0</v>
      </c>
      <c r="D23" s="9">
        <f>'1'!D29</f>
        <v>0</v>
      </c>
      <c r="E23" s="9">
        <f>'1'!E29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'1'!A30</f>
        <v>0</v>
      </c>
      <c r="B24" s="9"/>
      <c r="C24" s="9">
        <f>'1'!C30</f>
        <v>0</v>
      </c>
      <c r="D24" s="9">
        <f>'1'!D30</f>
        <v>0</v>
      </c>
      <c r="E24" s="9">
        <f>'1'!E30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'1'!A31</f>
        <v>0</v>
      </c>
      <c r="B25" s="9"/>
      <c r="C25" s="9">
        <f>'1'!C31</f>
        <v>0</v>
      </c>
      <c r="D25" s="9">
        <f>'1'!D31</f>
        <v>0</v>
      </c>
      <c r="E25" s="9">
        <f>'1'!E31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'1'!A32</f>
        <v>0</v>
      </c>
      <c r="B26" s="9"/>
      <c r="C26" s="9">
        <f>'1'!C32</f>
        <v>0</v>
      </c>
      <c r="D26" s="9">
        <f>'1'!D32</f>
        <v>0</v>
      </c>
      <c r="E26" s="9">
        <f>'1'!E32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'1'!A33</f>
        <v>0</v>
      </c>
      <c r="B27" s="9"/>
      <c r="C27" s="9">
        <f>'1'!C33</f>
        <v>0</v>
      </c>
      <c r="D27" s="9">
        <f>'1'!D33</f>
        <v>0</v>
      </c>
      <c r="E27" s="9">
        <f>'1'!E33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202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202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ROBERTO VALENCIA BENITEZ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4</v>
      </c>
      <c r="E8" s="20">
        <f>'1'!E8</f>
        <v>3</v>
      </c>
      <c r="F8"/>
      <c r="G8" s="4" t="s">
        <v>5</v>
      </c>
      <c r="H8" s="20">
        <f>'1'!H8</f>
        <v>4</v>
      </c>
      <c r="I8" s="34" t="s">
        <v>6</v>
      </c>
      <c r="J8" s="34"/>
      <c r="K8" s="34"/>
      <c r="L8" s="35" t="str">
        <f>'1'!L8</f>
        <v>SEP 22- ENE 23</v>
      </c>
      <c r="M8" s="35"/>
      <c r="N8" s="35"/>
    </row>
    <row r="10" spans="1:14" x14ac:dyDescent="0.2">
      <c r="A10" s="4" t="s">
        <v>7</v>
      </c>
      <c r="B10" s="35" t="str">
        <f>'1'!B10</f>
        <v>ROBERTO VALENCIA BENITEZ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ANALISIS DE CIRCUITOS ELECTRICOS DE CORRIENTE ALTERNA</v>
      </c>
      <c r="B14" s="9"/>
      <c r="C14" s="9" t="str">
        <f>'1'!C14</f>
        <v>502A</v>
      </c>
      <c r="D14" s="9" t="str">
        <f>'1'!D14</f>
        <v>IEME</v>
      </c>
      <c r="E14" s="9">
        <f>'1'!E14</f>
        <v>17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'1'!A17</f>
        <v>SISTEMAS HIDRAULICOS Y NEUMATICOS DE POTENCIA</v>
      </c>
      <c r="B15" s="9"/>
      <c r="C15" s="9" t="str">
        <f>'1'!C17</f>
        <v>702A</v>
      </c>
      <c r="D15" s="9" t="str">
        <f>'1'!D17</f>
        <v>IEME</v>
      </c>
      <c r="E15" s="9">
        <f>'1'!E17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'1'!A20</f>
        <v>SISTEMAS ELECTRÓNICOS PARA INFORMÁTICA</v>
      </c>
      <c r="B16" s="9"/>
      <c r="C16" s="9" t="str">
        <f>'1'!C20</f>
        <v>310A</v>
      </c>
      <c r="D16" s="9" t="str">
        <f>'1'!D20</f>
        <v>IINF</v>
      </c>
      <c r="E16" s="9">
        <f>'1'!E20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'1'!A23</f>
        <v>SENSORES, PROCESADORES Y DISPOSITIVOS REGULADOS</v>
      </c>
      <c r="B17" s="9"/>
      <c r="C17" s="9" t="str">
        <f>'1'!C23</f>
        <v>702A</v>
      </c>
      <c r="D17" s="9" t="str">
        <f>'1'!D23</f>
        <v>IEME</v>
      </c>
      <c r="E17" s="9">
        <f>'1'!E23</f>
        <v>42</v>
      </c>
      <c r="F17" s="9"/>
      <c r="G17" s="9"/>
      <c r="H17" s="10">
        <f t="shared" si="0"/>
        <v>0</v>
      </c>
      <c r="I17" s="9">
        <f t="shared" si="1"/>
        <v>42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'1'!A24</f>
        <v>SENSORES, PROCESADORES Y DISPOSITIVOS REGULADOS</v>
      </c>
      <c r="B18" s="9"/>
      <c r="C18" s="9" t="str">
        <f>'1'!C24</f>
        <v>702A</v>
      </c>
      <c r="D18" s="9" t="str">
        <f>'1'!D24</f>
        <v>IEME</v>
      </c>
      <c r="E18" s="9">
        <f>'1'!E24</f>
        <v>42</v>
      </c>
      <c r="F18" s="9"/>
      <c r="G18" s="9"/>
      <c r="H18" s="10">
        <f t="shared" si="0"/>
        <v>0</v>
      </c>
      <c r="I18" s="9">
        <f t="shared" si="1"/>
        <v>42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'1'!A25</f>
        <v>SENSORES, PROCESADORES Y DISPOSITIVOS REGULADOS</v>
      </c>
      <c r="B19" s="9"/>
      <c r="C19" s="9" t="str">
        <f>'1'!C25</f>
        <v>702A</v>
      </c>
      <c r="D19" s="9" t="str">
        <f>'1'!D25</f>
        <v>IEME</v>
      </c>
      <c r="E19" s="9">
        <f>'1'!E25</f>
        <v>42</v>
      </c>
      <c r="F19" s="9"/>
      <c r="G19" s="9"/>
      <c r="H19" s="10">
        <f t="shared" si="0"/>
        <v>0</v>
      </c>
      <c r="I19" s="9">
        <f t="shared" si="1"/>
        <v>42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'1'!A26</f>
        <v>0</v>
      </c>
      <c r="B20" s="9"/>
      <c r="C20" s="9">
        <f>'1'!C26</f>
        <v>0</v>
      </c>
      <c r="D20" s="9">
        <f>'1'!D26</f>
        <v>0</v>
      </c>
      <c r="E20" s="9">
        <f>'1'!E26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'1'!A27</f>
        <v>0</v>
      </c>
      <c r="B21" s="9"/>
      <c r="C21" s="9">
        <f>'1'!C27</f>
        <v>0</v>
      </c>
      <c r="D21" s="9">
        <f>'1'!D27</f>
        <v>0</v>
      </c>
      <c r="E21" s="9">
        <f>'1'!E27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'1'!A28</f>
        <v>0</v>
      </c>
      <c r="B22" s="9"/>
      <c r="C22" s="9">
        <f>'1'!C28</f>
        <v>0</v>
      </c>
      <c r="D22" s="9">
        <f>'1'!D28</f>
        <v>0</v>
      </c>
      <c r="E22" s="9">
        <f>'1'!E28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'1'!A29</f>
        <v>0</v>
      </c>
      <c r="B23" s="9"/>
      <c r="C23" s="9">
        <f>'1'!C29</f>
        <v>0</v>
      </c>
      <c r="D23" s="9">
        <f>'1'!D29</f>
        <v>0</v>
      </c>
      <c r="E23" s="9">
        <f>'1'!E29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'1'!A30</f>
        <v>0</v>
      </c>
      <c r="B24" s="9"/>
      <c r="C24" s="9">
        <f>'1'!C30</f>
        <v>0</v>
      </c>
      <c r="D24" s="9">
        <f>'1'!D30</f>
        <v>0</v>
      </c>
      <c r="E24" s="9">
        <f>'1'!E30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'1'!A31</f>
        <v>0</v>
      </c>
      <c r="B25" s="9"/>
      <c r="C25" s="9">
        <f>'1'!C31</f>
        <v>0</v>
      </c>
      <c r="D25" s="9">
        <f>'1'!D31</f>
        <v>0</v>
      </c>
      <c r="E25" s="9">
        <f>'1'!E31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'1'!A32</f>
        <v>0</v>
      </c>
      <c r="B26" s="9"/>
      <c r="C26" s="9">
        <f>'1'!C32</f>
        <v>0</v>
      </c>
      <c r="D26" s="9">
        <f>'1'!D32</f>
        <v>0</v>
      </c>
      <c r="E26" s="9">
        <f>'1'!E32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'1'!A33</f>
        <v>0</v>
      </c>
      <c r="B27" s="9"/>
      <c r="C27" s="9">
        <f>'1'!C33</f>
        <v>0</v>
      </c>
      <c r="D27" s="9">
        <f>'1'!D33</f>
        <v>0</v>
      </c>
      <c r="E27" s="9">
        <f>'1'!E33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202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202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ROBERTO VALENCIA BENITEZ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TEC-0</cp:lastModifiedBy>
  <cp:revision/>
  <dcterms:created xsi:type="dcterms:W3CDTF">2021-11-22T14:45:25Z</dcterms:created>
  <dcterms:modified xsi:type="dcterms:W3CDTF">2022-12-01T04:00:13Z</dcterms:modified>
  <cp:category/>
  <cp:contentStatus/>
</cp:coreProperties>
</file>