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8_{B38C910E-D351-4516-B331-933E213DA1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'1'!$A$1:$N$40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I19" i="10"/>
  <c r="L18" i="10"/>
  <c r="I18" i="10"/>
  <c r="L15" i="10"/>
  <c r="I15" i="10"/>
  <c r="L16" i="10"/>
  <c r="I16" i="10"/>
  <c r="L22" i="10"/>
  <c r="I22" i="10"/>
  <c r="L21" i="10"/>
  <c r="I21" i="10"/>
  <c r="L20" i="10"/>
  <c r="I20" i="10"/>
  <c r="L17" i="10"/>
  <c r="I17" i="10"/>
  <c r="L14" i="10"/>
  <c r="I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H24" i="22"/>
  <c r="L23" i="22"/>
  <c r="L21" i="22"/>
  <c r="I20" i="22"/>
  <c r="J20" i="22" s="1"/>
  <c r="H20" i="22"/>
  <c r="H19" i="22"/>
  <c r="L15" i="22"/>
  <c r="I15" i="22"/>
  <c r="J15" i="22" s="1"/>
  <c r="H15" i="22"/>
  <c r="B40" i="10"/>
  <c r="N31" i="10"/>
  <c r="M31" i="10"/>
  <c r="K31" i="10"/>
  <c r="G31" i="10"/>
  <c r="F31" i="10"/>
  <c r="E31" i="10"/>
  <c r="I17" i="22" l="1"/>
  <c r="J17" i="22" s="1"/>
  <c r="I21" i="22"/>
  <c r="J21" i="22" s="1"/>
  <c r="H25" i="22"/>
  <c r="H17" i="22"/>
  <c r="L19" i="22"/>
  <c r="I23" i="22"/>
  <c r="J23" i="22" s="1"/>
  <c r="L24" i="22"/>
  <c r="L27" i="22"/>
  <c r="H16" i="22"/>
  <c r="H2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1" i="10"/>
  <c r="L31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tc={5A1D2610-4DDB-4681-8198-56E722B00E0E}</author>
  </authors>
  <commentList>
    <comment ref="J12" authorId="0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<sst xmlns="http://schemas.openxmlformats.org/spreadsheetml/2006/main" count="168" uniqueCount="48">
  <si>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</si>
  <si>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</si>
  <si>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</si>
  <si>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</si>
  <si>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</si>
  <si>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</si>
  <si>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</si>
  <si>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</si>
  <si>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</si>
  <si>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</si>
  <si>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</si>
  <si>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</si>
  <si>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</si>
  <si>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</si>
  <si>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</si>
  <si>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</si>
  <si>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</si>
  <si>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</si>
  <si>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</si>
  <si>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</si>
  <si>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</si>
  <si>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</si>
  <si>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</si>
  <si>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</si>
  <si>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</si>
  <si>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</si>
  <si>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</si>
  <si>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</si>
  <si>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</si>
  <si>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</si>
  <si>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</si>
  <si>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</si>
  <si>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</si>
  <si>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</si>
  <si>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</si>
  <si>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ELECTROMECÁNICA</t>
  </si>
  <si>
    <t>ROBERTO VALENCIA BENITEZ</t>
  </si>
  <si>
    <t>ANALISIS DE CIRCUITOS ELECTRICOS DE CORRIENTE ALTERNA</t>
  </si>
  <si>
    <t>SISTEMAS HIDRAULICOS Y NEUMATICOS DE POTENCIA</t>
  </si>
  <si>
    <t>702A</t>
  </si>
  <si>
    <t>SISTEMAS ELECTRÓNICOS PARA INFORMÁTICA</t>
  </si>
  <si>
    <t>310A</t>
  </si>
  <si>
    <t>IINF</t>
  </si>
  <si>
    <t>SENSORES, PROCESADORES Y DISPOSITIVOS REGULADOS</t>
  </si>
  <si>
    <t>ESTEBAN DOMÍNGUEZ FISCAL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</si>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</sst>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0"/>
  <sheetViews>
    <sheetView tabSelected="1" zoomScale="120" zoomScaleNormal="120" zoomScaleSheetLayoutView="100" workbookViewId="0">
      <selection activeCell="O21" sqref="O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4</v>
      </c>
      <c r="C8" s="30"/>
      <c r="D8" s="14" t="s">
        <v>4</v>
      </c>
      <c r="E8" s="5">
        <v>3</v>
      </c>
      <c r="G8" s="4" t="s">
        <v>5</v>
      </c>
      <c r="H8" s="5">
        <v>4</v>
      </c>
      <c r="I8" s="36" t="s">
        <v>6</v>
      </c>
      <c r="J8" s="36"/>
      <c r="K8" s="36"/>
      <c r="L8" s="30" t="s">
        <v>30</v>
      </c>
      <c r="M8" s="30"/>
      <c r="N8" s="30"/>
    </row>
    <row r="10" spans="1:14" x14ac:dyDescent="0.2">
      <c r="A10" s="4" t="s">
        <v>7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37</v>
      </c>
      <c r="B14" s="9" t="s">
        <v>45</v>
      </c>
      <c r="C14" s="9" t="s">
        <v>33</v>
      </c>
      <c r="D14" s="9" t="s">
        <v>34</v>
      </c>
      <c r="E14" s="9">
        <v>17</v>
      </c>
      <c r="F14" s="9">
        <v>17</v>
      </c>
      <c r="G14" s="9"/>
      <c r="H14" s="10"/>
      <c r="I14" s="9">
        <f t="shared" ref="I14:I21" si="0">(E14-SUM(F14:G14))-K14</f>
        <v>0</v>
      </c>
      <c r="J14" s="10"/>
      <c r="K14" s="9">
        <v>0</v>
      </c>
      <c r="L14" s="10">
        <f t="shared" ref="L14:L21" si="1">K14/E14</f>
        <v>0</v>
      </c>
      <c r="M14" s="9">
        <v>73</v>
      </c>
      <c r="N14" s="15">
        <v>0.65</v>
      </c>
    </row>
    <row r="15" spans="1:14" s="11" customFormat="1" ht="25.5" x14ac:dyDescent="0.2">
      <c r="A15" s="8" t="s">
        <v>37</v>
      </c>
      <c r="B15" s="9" t="s">
        <v>46</v>
      </c>
      <c r="C15" s="9" t="s">
        <v>33</v>
      </c>
      <c r="D15" s="9" t="s">
        <v>34</v>
      </c>
      <c r="E15" s="9">
        <v>17</v>
      </c>
      <c r="F15" s="9">
        <v>17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73</v>
      </c>
      <c r="N15" s="15">
        <v>0.65</v>
      </c>
    </row>
    <row r="16" spans="1:14" s="11" customFormat="1" ht="25.5" x14ac:dyDescent="0.2">
      <c r="A16" s="8" t="s">
        <v>37</v>
      </c>
      <c r="B16" s="9" t="s">
        <v>47</v>
      </c>
      <c r="C16" s="9" t="s">
        <v>33</v>
      </c>
      <c r="D16" s="9" t="s">
        <v>34</v>
      </c>
      <c r="E16" s="9">
        <v>17</v>
      </c>
      <c r="F16" s="9">
        <v>17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>
        <v>73</v>
      </c>
      <c r="N16" s="15">
        <v>0.65</v>
      </c>
    </row>
    <row r="17" spans="1:14" s="11" customFormat="1" ht="25.5" x14ac:dyDescent="0.2">
      <c r="A17" s="8" t="s">
        <v>38</v>
      </c>
      <c r="B17" s="9" t="s">
        <v>45</v>
      </c>
      <c r="C17" s="9" t="s">
        <v>39</v>
      </c>
      <c r="D17" s="9" t="s">
        <v>34</v>
      </c>
      <c r="E17" s="9">
        <v>35</v>
      </c>
      <c r="F17" s="9">
        <v>35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47</v>
      </c>
      <c r="N17" s="15">
        <v>0.54</v>
      </c>
    </row>
    <row r="18" spans="1:14" s="11" customFormat="1" ht="25.5" x14ac:dyDescent="0.2">
      <c r="A18" s="8" t="s">
        <v>38</v>
      </c>
      <c r="B18" s="9" t="s">
        <v>46</v>
      </c>
      <c r="C18" s="9" t="s">
        <v>39</v>
      </c>
      <c r="D18" s="9" t="s">
        <v>34</v>
      </c>
      <c r="E18" s="9">
        <v>35</v>
      </c>
      <c r="F18" s="9">
        <v>35</v>
      </c>
      <c r="G18" s="9"/>
      <c r="H18" s="10"/>
      <c r="I18" s="9">
        <f t="shared" ref="I18:I19" si="6">(E18-SUM(F18:G18))-K18</f>
        <v>0</v>
      </c>
      <c r="J18" s="10"/>
      <c r="K18" s="9">
        <v>0</v>
      </c>
      <c r="L18" s="10">
        <f t="shared" ref="L18:L19" si="7">K18/E18</f>
        <v>0</v>
      </c>
      <c r="M18" s="9">
        <v>47</v>
      </c>
      <c r="N18" s="15">
        <v>0.54</v>
      </c>
    </row>
    <row r="19" spans="1:14" s="11" customFormat="1" ht="25.5" x14ac:dyDescent="0.2">
      <c r="A19" s="8" t="s">
        <v>38</v>
      </c>
      <c r="B19" s="9" t="s">
        <v>47</v>
      </c>
      <c r="C19" s="9" t="s">
        <v>39</v>
      </c>
      <c r="D19" s="9" t="s">
        <v>34</v>
      </c>
      <c r="E19" s="9">
        <v>35</v>
      </c>
      <c r="F19" s="9">
        <v>35</v>
      </c>
      <c r="G19" s="9"/>
      <c r="H19" s="10"/>
      <c r="I19" s="9">
        <f t="shared" si="6"/>
        <v>0</v>
      </c>
      <c r="J19" s="10"/>
      <c r="K19" s="9">
        <v>0</v>
      </c>
      <c r="L19" s="10">
        <f t="shared" si="7"/>
        <v>0</v>
      </c>
      <c r="M19" s="9">
        <v>47</v>
      </c>
      <c r="N19" s="15">
        <v>0.54</v>
      </c>
    </row>
    <row r="20" spans="1:14" s="11" customFormat="1" ht="25.5" x14ac:dyDescent="0.2">
      <c r="A20" s="8" t="s">
        <v>40</v>
      </c>
      <c r="B20" s="9" t="s">
        <v>45</v>
      </c>
      <c r="C20" s="9" t="s">
        <v>41</v>
      </c>
      <c r="D20" s="9" t="s">
        <v>42</v>
      </c>
      <c r="E20" s="9">
        <v>24</v>
      </c>
      <c r="F20" s="9">
        <v>24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71</v>
      </c>
      <c r="N20" s="15">
        <v>0.25</v>
      </c>
    </row>
    <row r="21" spans="1:14" s="11" customFormat="1" ht="25.5" x14ac:dyDescent="0.2">
      <c r="A21" s="8" t="s">
        <v>43</v>
      </c>
      <c r="B21" s="9" t="s">
        <v>46</v>
      </c>
      <c r="C21" s="9" t="s">
        <v>39</v>
      </c>
      <c r="D21" s="9" t="s">
        <v>34</v>
      </c>
      <c r="E21" s="9">
        <v>42</v>
      </c>
      <c r="F21" s="9">
        <v>42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66</v>
      </c>
      <c r="N21" s="15">
        <v>0.88</v>
      </c>
    </row>
    <row r="22" spans="1:14" s="11" customFormat="1" ht="25.5" x14ac:dyDescent="0.2">
      <c r="A22" s="8" t="s">
        <v>43</v>
      </c>
      <c r="B22" s="9" t="s">
        <v>47</v>
      </c>
      <c r="C22" s="9" t="s">
        <v>39</v>
      </c>
      <c r="D22" s="9" t="s">
        <v>34</v>
      </c>
      <c r="E22" s="9">
        <v>42</v>
      </c>
      <c r="F22" s="9">
        <v>42</v>
      </c>
      <c r="G22" s="9"/>
      <c r="H22" s="10"/>
      <c r="I22" s="9">
        <f t="shared" ref="I22" si="8">(E22-SUM(F22:G22))-K22</f>
        <v>0</v>
      </c>
      <c r="J22" s="10"/>
      <c r="K22" s="9">
        <v>0</v>
      </c>
      <c r="L22" s="10">
        <f t="shared" ref="L22" si="9">K22/E22</f>
        <v>0</v>
      </c>
      <c r="M22" s="9">
        <v>66</v>
      </c>
      <c r="N22" s="15">
        <v>0.88</v>
      </c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21"/>
      <c r="I28" s="22"/>
      <c r="J28" s="21"/>
      <c r="K28" s="22"/>
      <c r="L28" s="21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21"/>
      <c r="I29" s="22"/>
      <c r="J29" s="21"/>
      <c r="K29" s="22"/>
      <c r="L29" s="21"/>
      <c r="M29" s="9"/>
      <c r="N29" s="15"/>
    </row>
    <row r="30" spans="1:14" s="11" customFormat="1" ht="16.5" customHeight="1" x14ac:dyDescent="0.2">
      <c r="A30" s="8"/>
      <c r="B30" s="9"/>
      <c r="C30" s="9"/>
      <c r="D30" s="9"/>
      <c r="E30" s="9"/>
      <c r="F30" s="9"/>
      <c r="G30" s="9"/>
      <c r="H30" s="21"/>
      <c r="I30" s="22"/>
      <c r="J30" s="21"/>
      <c r="K30" s="22"/>
      <c r="L30" s="21"/>
      <c r="M30" s="9"/>
      <c r="N30" s="15"/>
    </row>
    <row r="31" spans="1:14" ht="13.5" thickBot="1" x14ac:dyDescent="0.25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264</v>
      </c>
      <c r="F31" s="17">
        <f>SUM(F14:F30)</f>
        <v>264</v>
      </c>
      <c r="G31" s="17">
        <f>SUM(G14:G30)</f>
        <v>0</v>
      </c>
      <c r="H31" s="18"/>
      <c r="I31" s="17">
        <f t="shared" ref="I23:I31" si="10">(E31-SUM(F31:G31))-K31</f>
        <v>0</v>
      </c>
      <c r="J31" s="18"/>
      <c r="K31" s="17">
        <f>SUM(K14:K30)</f>
        <v>0</v>
      </c>
      <c r="L31" s="18">
        <f t="shared" ref="L31" si="11">K31/E31</f>
        <v>0</v>
      </c>
      <c r="M31" s="17">
        <f>AVERAGE(M14:M30)</f>
        <v>62.555555555555557</v>
      </c>
      <c r="N31" s="19">
        <f>AVERAGE(N14:N30)</f>
        <v>0.62</v>
      </c>
    </row>
    <row r="33" spans="1:14" ht="120" customHeight="1" x14ac:dyDescent="0.2">
      <c r="A33" s="33" t="s">
        <v>25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5" spans="1:14" x14ac:dyDescent="0.2">
      <c r="A35" s="12"/>
    </row>
    <row r="36" spans="1:14" x14ac:dyDescent="0.2">
      <c r="B36" s="27" t="s">
        <v>26</v>
      </c>
      <c r="C36" s="27"/>
      <c r="D36" s="27"/>
      <c r="G36" s="28" t="s">
        <v>27</v>
      </c>
      <c r="H36" s="28"/>
      <c r="I36" s="28"/>
      <c r="J36" s="28"/>
    </row>
    <row r="37" spans="1:14" ht="62.25" customHeight="1" x14ac:dyDescent="0.2">
      <c r="B37" s="29"/>
      <c r="C37" s="29"/>
      <c r="D37" s="29"/>
      <c r="G37" s="30"/>
      <c r="H37" s="30"/>
      <c r="I37" s="30"/>
      <c r="J37" s="30"/>
    </row>
    <row r="38" spans="1:14" hidden="1" x14ac:dyDescent="0.2">
      <c r="A38" s="23" t="e">
        <v>#REF!</v>
      </c>
      <c r="B38" s="23"/>
      <c r="C38" s="6"/>
      <c r="E38" s="23"/>
      <c r="F38" s="23"/>
      <c r="G38" s="23"/>
      <c r="H38" s="23"/>
    </row>
    <row r="39" spans="1:14" hidden="1" x14ac:dyDescent="0.2"/>
    <row r="40" spans="1:14" ht="45" customHeight="1" x14ac:dyDescent="0.2">
      <c r="B40" s="24" t="str">
        <f>B10</f>
        <v>ROBERTO VALENCIA BENITEZ</v>
      </c>
      <c r="C40" s="24"/>
      <c r="D40" s="24"/>
      <c r="E40" s="13"/>
      <c r="F40" s="13"/>
      <c r="G40" s="24" t="s">
        <v>44</v>
      </c>
      <c r="H40" s="24"/>
      <c r="I40" s="24"/>
      <c r="J40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3:N3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6:D36"/>
    <mergeCell ref="G36:J36"/>
    <mergeCell ref="B37:D37"/>
    <mergeCell ref="G37:J37"/>
    <mergeCell ref="A38:B38"/>
    <mergeCell ref="E38:H38"/>
    <mergeCell ref="B40:D40"/>
    <mergeCell ref="G40:J4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ELECTRICOS DE CORRIENTE ALTERNA</v>
      </c>
      <c r="B14" s="9" t="s">
        <v>29</v>
      </c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'1'!A20</f>
        <v>SISTEMAS ELECTRÓNICOS PARA INFORMÁTICA</v>
      </c>
      <c r="B16" s="9"/>
      <c r="C16" s="9" t="str">
        <f>'1'!C20</f>
        <v>310A</v>
      </c>
      <c r="D16" s="9" t="str">
        <f>'1'!D20</f>
        <v>IINF</v>
      </c>
      <c r="E16" s="9">
        <f>'1'!E20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SENSORES, PROCESADORES Y DISPOSITIVOS REGULADOS</v>
      </c>
      <c r="B17" s="9"/>
      <c r="C17" s="9" t="str">
        <f>'1'!C21</f>
        <v>702A</v>
      </c>
      <c r="D17" s="9" t="str">
        <f>'1'!D21</f>
        <v>IEME</v>
      </c>
      <c r="E17" s="9">
        <f>'1'!E21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SENSORES, PROCESADORES Y DISPOSITIVOS REGULADOS</v>
      </c>
      <c r="B18" s="9"/>
      <c r="C18" s="9" t="str">
        <f>'1'!C22</f>
        <v>702A</v>
      </c>
      <c r="D18" s="9" t="str">
        <f>'1'!D22</f>
        <v>IEME</v>
      </c>
      <c r="E18" s="9">
        <f>'1'!E22</f>
        <v>42</v>
      </c>
      <c r="F18" s="9"/>
      <c r="G18" s="9"/>
      <c r="H18" s="10">
        <f t="shared" si="0"/>
        <v>0</v>
      </c>
      <c r="I18" s="9">
        <f t="shared" si="1"/>
        <v>42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HIDRAULICOS Y NEUMATICOS DE POTENCIA</v>
      </c>
      <c r="B15" s="9"/>
      <c r="C15" s="9" t="str">
        <f>'1'!C17</f>
        <v>702A</v>
      </c>
      <c r="D15" s="9" t="str">
        <f>'1'!D17</f>
        <v>IEME</v>
      </c>
      <c r="E15" s="9">
        <f>'1'!E17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'1'!A20</f>
        <v>SISTEMAS ELECTRÓNICOS PARA INFORMÁTICA</v>
      </c>
      <c r="B16" s="9"/>
      <c r="C16" s="9" t="str">
        <f>'1'!C20</f>
        <v>310A</v>
      </c>
      <c r="D16" s="9" t="str">
        <f>'1'!D20</f>
        <v>IINF</v>
      </c>
      <c r="E16" s="9">
        <f>'1'!E20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SENSORES, PROCESADORES Y DISPOSITIVOS REGULADOS</v>
      </c>
      <c r="B17" s="9"/>
      <c r="C17" s="9" t="str">
        <f>'1'!C21</f>
        <v>702A</v>
      </c>
      <c r="D17" s="9" t="str">
        <f>'1'!D21</f>
        <v>IEME</v>
      </c>
      <c r="E17" s="9">
        <f>'1'!E21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SENSORES, PROCESADORES Y DISPOSITIVOS REGULADOS</v>
      </c>
      <c r="B18" s="9"/>
      <c r="C18" s="9" t="str">
        <f>'1'!C22</f>
        <v>702A</v>
      </c>
      <c r="D18" s="9" t="str">
        <f>'1'!D22</f>
        <v>IEME</v>
      </c>
      <c r="E18" s="9">
        <f>'1'!E22</f>
        <v>42</v>
      </c>
      <c r="F18" s="9"/>
      <c r="G18" s="9"/>
      <c r="H18" s="10">
        <f t="shared" si="0"/>
        <v>0</v>
      </c>
      <c r="I18" s="9">
        <f t="shared" si="1"/>
        <v>42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HIDRAULICOS Y NEUMATICOS DE POTENCIA</v>
      </c>
      <c r="B15" s="9"/>
      <c r="C15" s="9" t="str">
        <f>'1'!C17</f>
        <v>702A</v>
      </c>
      <c r="D15" s="9" t="str">
        <f>'1'!D17</f>
        <v>IEME</v>
      </c>
      <c r="E15" s="9">
        <f>'1'!E17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'1'!A20</f>
        <v>SISTEMAS ELECTRÓNICOS PARA INFORMÁTICA</v>
      </c>
      <c r="B16" s="9"/>
      <c r="C16" s="9" t="str">
        <f>'1'!C20</f>
        <v>310A</v>
      </c>
      <c r="D16" s="9" t="str">
        <f>'1'!D20</f>
        <v>IINF</v>
      </c>
      <c r="E16" s="9">
        <f>'1'!E20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SENSORES, PROCESADORES Y DISPOSITIVOS REGULADOS</v>
      </c>
      <c r="B17" s="9"/>
      <c r="C17" s="9" t="str">
        <f>'1'!C21</f>
        <v>702A</v>
      </c>
      <c r="D17" s="9" t="str">
        <f>'1'!D21</f>
        <v>IEME</v>
      </c>
      <c r="E17" s="9">
        <f>'1'!E21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SENSORES, PROCESADORES Y DISPOSITIVOS REGULADOS</v>
      </c>
      <c r="B18" s="9"/>
      <c r="C18" s="9" t="str">
        <f>'1'!C22</f>
        <v>702A</v>
      </c>
      <c r="D18" s="9" t="str">
        <f>'1'!D22</f>
        <v>IEME</v>
      </c>
      <c r="E18" s="9">
        <f>'1'!E22</f>
        <v>42</v>
      </c>
      <c r="F18" s="9"/>
      <c r="G18" s="9"/>
      <c r="H18" s="10">
        <f t="shared" si="0"/>
        <v>0</v>
      </c>
      <c r="I18" s="9">
        <f t="shared" si="1"/>
        <v>42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2023-01-11T17:50:54Z</dcterms:modified>
  <cp:category/>
  <cp:contentStatus/>
</cp:coreProperties>
</file>