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EC-0\Desktop\ReporteFinalSGC Entregar 16 Enero\"/>
    </mc:Choice>
  </mc:AlternateContent>
  <xr:revisionPtr revIDLastSave="0" documentId="13_ncr:1_{D18677EE-118F-4C3F-B60E-884A62DC5FD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0">'1'!$A$1:$N$35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0" l="1"/>
  <c r="I17" i="10"/>
  <c r="L16" i="10"/>
  <c r="I16" i="10"/>
  <c r="L15" i="10"/>
  <c r="I15" i="10"/>
  <c r="L14" i="10"/>
  <c r="I14" i="10"/>
  <c r="N28" i="24" l="1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5" i="22"/>
  <c r="J25" i="22" s="1"/>
  <c r="I20" i="22"/>
  <c r="J20" i="22" s="1"/>
  <c r="H19" i="22"/>
  <c r="L15" i="22"/>
  <c r="I15" i="22"/>
  <c r="J15" i="22" s="1"/>
  <c r="H15" i="22"/>
  <c r="B35" i="10"/>
  <c r="N26" i="10"/>
  <c r="M26" i="10"/>
  <c r="K26" i="10"/>
  <c r="G26" i="10"/>
  <c r="F26" i="10"/>
  <c r="E26" i="10"/>
  <c r="L21" i="22" l="1"/>
  <c r="L23" i="22"/>
  <c r="H20" i="22"/>
  <c r="H24" i="22"/>
  <c r="I17" i="22"/>
  <c r="J17" i="22" s="1"/>
  <c r="I21" i="22"/>
  <c r="J21" i="22" s="1"/>
  <c r="H25" i="22"/>
  <c r="H17" i="22"/>
  <c r="L19" i="22"/>
  <c r="I23" i="22"/>
  <c r="J23" i="22" s="1"/>
  <c r="L24" i="22"/>
  <c r="L27" i="22"/>
  <c r="H16" i="22"/>
  <c r="H27" i="22"/>
  <c r="I16" i="22"/>
  <c r="J16" i="22" s="1"/>
  <c r="I14" i="22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6" i="10"/>
  <c r="L26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tc={5A1D2610-4DDB-4681-8198-56E722B00E0E}</author>
  </authors>
  <commentList>
    <comment ref="J12" authorId="0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<sst xmlns="http://schemas.openxmlformats.org/spreadsheetml/2006/main" count="149" uniqueCount="47">
  <si>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</si>
  <si>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</si>
  <si>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</si>
  <si>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</si>
  <si>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</si>
  <si>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</si>
  <si>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</si>
  <si>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</si>
  <si>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</si>
  <si>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</si>
  <si>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</si>
  <si>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</si>
  <si>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</si>
  <si>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</si>
  <si>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</si>
  <si>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</si>
  <si>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</si>
  <si>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</si>
  <si>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</si>
  <si>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</si>
  <si>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</si>
  <si>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</si>
  <si>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</si>
  <si>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</si>
  <si>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</si>
  <si>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</si>
  <si>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</si>
  <si>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</si>
  <si>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</si>
  <si>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</si>
  <si>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</si>
  <si>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</si>
  <si>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</si>
  <si>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</si>
  <si>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</si>
  <si>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ELECTROMECÁNICA</t>
  </si>
  <si>
    <t>ROBERTO VALENCIA BENITEZ</t>
  </si>
  <si>
    <t>ANALISIS DE CIRCUITOS ELECTRICOS DE CORRIENTE ALTERNA</t>
  </si>
  <si>
    <t>SISTEMAS HIDRAULICOS Y NEUMATICOS DE POTENCIA</t>
  </si>
  <si>
    <t>702A</t>
  </si>
  <si>
    <t>SISTEMAS ELECTRÓNICOS PARA INFORMÁTICA</t>
  </si>
  <si>
    <t>310A</t>
  </si>
  <si>
    <t>IINF</t>
  </si>
  <si>
    <t>SENSORES, PROCESADORES Y DISPOSITIVOS REGULADOS</t>
  </si>
  <si>
    <t>ESTEBAN DOMÍNGUEZ FISCAL</t>
  </si>
  <si>
    <t>Final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</si>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</sst>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5"/>
  <sheetViews>
    <sheetView tabSelected="1" zoomScale="120" zoomScaleNormal="12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35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45</v>
      </c>
      <c r="C8" s="35"/>
      <c r="D8" s="14" t="s">
        <v>4</v>
      </c>
      <c r="E8" s="5">
        <v>3</v>
      </c>
      <c r="G8" s="4" t="s">
        <v>5</v>
      </c>
      <c r="H8" s="5">
        <v>4</v>
      </c>
      <c r="I8" s="34" t="s">
        <v>6</v>
      </c>
      <c r="J8" s="34"/>
      <c r="K8" s="34"/>
      <c r="L8" s="35" t="s">
        <v>30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8" t="s">
        <v>37</v>
      </c>
      <c r="B14" s="9" t="s">
        <v>46</v>
      </c>
      <c r="C14" s="9" t="s">
        <v>33</v>
      </c>
      <c r="D14" s="9" t="s">
        <v>34</v>
      </c>
      <c r="E14" s="9">
        <v>17</v>
      </c>
      <c r="F14" s="9">
        <v>17</v>
      </c>
      <c r="G14" s="9">
        <v>0</v>
      </c>
      <c r="H14" s="10">
        <v>1</v>
      </c>
      <c r="I14" s="9">
        <f t="shared" ref="I14:I17" si="0">(E14-SUM(F14:G14))-K14</f>
        <v>0</v>
      </c>
      <c r="J14" s="10">
        <v>0</v>
      </c>
      <c r="K14" s="9">
        <v>0</v>
      </c>
      <c r="L14" s="10">
        <f t="shared" ref="L14:L17" si="1">K14/E14</f>
        <v>0</v>
      </c>
      <c r="M14" s="9">
        <v>73</v>
      </c>
      <c r="N14" s="15">
        <v>0.65</v>
      </c>
    </row>
    <row r="15" spans="1:14" s="11" customFormat="1" ht="25.5" x14ac:dyDescent="0.2">
      <c r="A15" s="8" t="s">
        <v>38</v>
      </c>
      <c r="B15" s="9" t="s">
        <v>46</v>
      </c>
      <c r="C15" s="9" t="s">
        <v>39</v>
      </c>
      <c r="D15" s="9" t="s">
        <v>34</v>
      </c>
      <c r="E15" s="9">
        <v>35</v>
      </c>
      <c r="F15" s="9">
        <v>15</v>
      </c>
      <c r="G15" s="9">
        <v>20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78</v>
      </c>
      <c r="N15" s="15">
        <v>0.37</v>
      </c>
    </row>
    <row r="16" spans="1:14" s="11" customFormat="1" ht="25.5" x14ac:dyDescent="0.2">
      <c r="A16" s="8" t="s">
        <v>40</v>
      </c>
      <c r="B16" s="9" t="s">
        <v>46</v>
      </c>
      <c r="C16" s="9" t="s">
        <v>41</v>
      </c>
      <c r="D16" s="9" t="s">
        <v>42</v>
      </c>
      <c r="E16" s="9">
        <v>24</v>
      </c>
      <c r="F16" s="9">
        <v>24</v>
      </c>
      <c r="G16" s="9">
        <v>0</v>
      </c>
      <c r="H16" s="10">
        <v>1</v>
      </c>
      <c r="I16" s="9">
        <f t="shared" si="0"/>
        <v>0</v>
      </c>
      <c r="J16" s="10">
        <v>0</v>
      </c>
      <c r="K16" s="9">
        <v>0</v>
      </c>
      <c r="L16" s="10">
        <f t="shared" si="1"/>
        <v>0</v>
      </c>
      <c r="M16" s="9">
        <v>71</v>
      </c>
      <c r="N16" s="15">
        <v>0.25</v>
      </c>
    </row>
    <row r="17" spans="1:14" s="11" customFormat="1" ht="25.5" x14ac:dyDescent="0.2">
      <c r="A17" s="8" t="s">
        <v>43</v>
      </c>
      <c r="B17" s="9" t="s">
        <v>46</v>
      </c>
      <c r="C17" s="9" t="s">
        <v>39</v>
      </c>
      <c r="D17" s="9" t="s">
        <v>34</v>
      </c>
      <c r="E17" s="9">
        <v>42</v>
      </c>
      <c r="F17" s="9">
        <v>33</v>
      </c>
      <c r="G17" s="9">
        <v>9</v>
      </c>
      <c r="H17" s="10">
        <v>1</v>
      </c>
      <c r="I17" s="9">
        <f t="shared" si="0"/>
        <v>0</v>
      </c>
      <c r="J17" s="10">
        <v>0</v>
      </c>
      <c r="K17" s="9">
        <v>0</v>
      </c>
      <c r="L17" s="10">
        <f t="shared" si="1"/>
        <v>0</v>
      </c>
      <c r="M17" s="9">
        <v>76</v>
      </c>
      <c r="N17" s="15">
        <v>0.33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/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/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/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/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/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/>
      <c r="J24" s="21"/>
      <c r="K24" s="22"/>
      <c r="L24" s="21"/>
      <c r="M24" s="9"/>
      <c r="N24" s="15"/>
    </row>
    <row r="25" spans="1:14" s="11" customFormat="1" ht="16.5" customHeight="1" x14ac:dyDescent="0.2">
      <c r="A25" s="8"/>
      <c r="B25" s="9"/>
      <c r="C25" s="9"/>
      <c r="D25" s="9"/>
      <c r="E25" s="9"/>
      <c r="F25" s="9"/>
      <c r="G25" s="9"/>
      <c r="H25" s="21"/>
      <c r="I25" s="22"/>
      <c r="J25" s="21"/>
      <c r="K25" s="22"/>
      <c r="L25" s="21"/>
      <c r="M25" s="9"/>
      <c r="N25" s="15"/>
    </row>
    <row r="26" spans="1:14" ht="13.5" thickBot="1" x14ac:dyDescent="0.25">
      <c r="A26" s="16" t="s">
        <v>23</v>
      </c>
      <c r="B26" s="17" t="s">
        <v>24</v>
      </c>
      <c r="C26" s="17" t="s">
        <v>24</v>
      </c>
      <c r="D26" s="17" t="s">
        <v>24</v>
      </c>
      <c r="E26" s="17">
        <f>SUM(E14:E25)</f>
        <v>118</v>
      </c>
      <c r="F26" s="17">
        <f>SUM(F14:F25)</f>
        <v>89</v>
      </c>
      <c r="G26" s="17">
        <f>SUM(G14:G25)</f>
        <v>29</v>
      </c>
      <c r="H26" s="18"/>
      <c r="I26" s="17">
        <f t="shared" ref="I26" si="2">(E26-SUM(F26:G26))-K26</f>
        <v>0</v>
      </c>
      <c r="J26" s="18"/>
      <c r="K26" s="17">
        <f>SUM(K14:K25)</f>
        <v>0</v>
      </c>
      <c r="L26" s="18">
        <f t="shared" ref="L26" si="3">K26/E26</f>
        <v>0</v>
      </c>
      <c r="M26" s="17">
        <f>AVERAGE(M14:M25)</f>
        <v>74.5</v>
      </c>
      <c r="N26" s="19">
        <f>AVERAGE(N14:N25)</f>
        <v>0.4</v>
      </c>
    </row>
    <row r="28" spans="1:14" ht="120" customHeight="1" x14ac:dyDescent="0.2">
      <c r="A28" s="31" t="s">
        <v>25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30" spans="1:14" x14ac:dyDescent="0.2">
      <c r="A30" s="12"/>
    </row>
    <row r="31" spans="1:14" x14ac:dyDescent="0.2">
      <c r="B31" s="38" t="s">
        <v>26</v>
      </c>
      <c r="C31" s="38"/>
      <c r="D31" s="38"/>
      <c r="G31" s="23" t="s">
        <v>27</v>
      </c>
      <c r="H31" s="23"/>
      <c r="I31" s="23"/>
      <c r="J31" s="23"/>
    </row>
    <row r="32" spans="1:14" ht="62.25" customHeight="1" x14ac:dyDescent="0.2">
      <c r="B32" s="39"/>
      <c r="C32" s="39"/>
      <c r="D32" s="39"/>
      <c r="G32" s="35"/>
      <c r="H32" s="35"/>
      <c r="I32" s="35"/>
      <c r="J32" s="35"/>
    </row>
    <row r="33" spans="1:10" hidden="1" x14ac:dyDescent="0.2">
      <c r="A33" s="40" t="e">
        <v>#REF!</v>
      </c>
      <c r="B33" s="40"/>
      <c r="C33" s="6"/>
      <c r="E33" s="40"/>
      <c r="F33" s="40"/>
      <c r="G33" s="40"/>
      <c r="H33" s="40"/>
    </row>
    <row r="34" spans="1:10" hidden="1" x14ac:dyDescent="0.2"/>
    <row r="35" spans="1:10" ht="45" customHeight="1" x14ac:dyDescent="0.2">
      <c r="B35" s="41" t="str">
        <f>B10</f>
        <v>ROBERTO VALENCIA BENITEZ</v>
      </c>
      <c r="C35" s="41"/>
      <c r="D35" s="41"/>
      <c r="E35" s="13"/>
      <c r="F35" s="13"/>
      <c r="G35" s="41" t="s">
        <v>44</v>
      </c>
      <c r="H35" s="41"/>
      <c r="I35" s="41"/>
      <c r="J35" s="41"/>
    </row>
  </sheetData>
  <mergeCells count="31">
    <mergeCell ref="A33:B33"/>
    <mergeCell ref="E33:H33"/>
    <mergeCell ref="B35:D35"/>
    <mergeCell ref="G35:J35"/>
    <mergeCell ref="K12:K13"/>
    <mergeCell ref="L12:L13"/>
    <mergeCell ref="B31:D31"/>
    <mergeCell ref="G31:J31"/>
    <mergeCell ref="B32:D32"/>
    <mergeCell ref="G32:J32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 t="s">
        <v>29</v>
      </c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32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3</v>
      </c>
      <c r="F8"/>
      <c r="G8" s="4" t="s">
        <v>5</v>
      </c>
      <c r="H8" s="20">
        <f>'1'!H8</f>
        <v>4</v>
      </c>
      <c r="I8" s="34" t="s">
        <v>6</v>
      </c>
      <c r="J8" s="34"/>
      <c r="K8" s="34"/>
      <c r="L8" s="35" t="str">
        <f>'1'!L8</f>
        <v>SEP 22- ENE 23</v>
      </c>
      <c r="M8" s="35"/>
      <c r="N8" s="35"/>
    </row>
    <row r="10" spans="1:14" x14ac:dyDescent="0.2">
      <c r="A10" s="4" t="s">
        <v>7</v>
      </c>
      <c r="B10" s="35" t="str">
        <f>'1'!B10</f>
        <v>ROBERTO VALENCIA BENITEZ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e">
        <f>'1'!#REF!</f>
        <v>#REF!</v>
      </c>
      <c r="B18" s="9"/>
      <c r="C18" s="9" t="e">
        <f>'1'!#REF!</f>
        <v>#REF!</v>
      </c>
      <c r="D18" s="9" t="e">
        <f>'1'!#REF!</f>
        <v>#REF!</v>
      </c>
      <c r="E18" s="9" t="e">
        <f>'1'!#REF!</f>
        <v>#REF!</v>
      </c>
      <c r="F18" s="9"/>
      <c r="G18" s="9"/>
      <c r="H18" s="10" t="e">
        <f t="shared" si="0"/>
        <v>#REF!</v>
      </c>
      <c r="I18" s="9" t="e">
        <f t="shared" si="1"/>
        <v>#REF!</v>
      </c>
      <c r="J18" s="10" t="e">
        <f t="shared" si="2"/>
        <v>#REF!</v>
      </c>
      <c r="K18" s="9"/>
      <c r="L18" s="10" t="e">
        <f t="shared" si="3"/>
        <v>#REF!</v>
      </c>
      <c r="M18" s="9"/>
      <c r="N18" s="15"/>
    </row>
    <row r="19" spans="1:14" s="11" customFormat="1" x14ac:dyDescent="0.2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0"/>
        <v>#REF!</v>
      </c>
      <c r="I19" s="9" t="e">
        <f t="shared" si="1"/>
        <v>#REF!</v>
      </c>
      <c r="J19" s="10" t="e">
        <f t="shared" si="2"/>
        <v>#REF!</v>
      </c>
      <c r="K19" s="9"/>
      <c r="L19" s="10" t="e">
        <f t="shared" si="3"/>
        <v>#REF!</v>
      </c>
      <c r="M19" s="9"/>
      <c r="N19" s="15"/>
    </row>
    <row r="20" spans="1:14" s="11" customFormat="1" x14ac:dyDescent="0.2">
      <c r="A20" s="9">
        <f>'1'!A18</f>
        <v>0</v>
      </c>
      <c r="B20" s="9"/>
      <c r="C20" s="9">
        <f>'1'!C18</f>
        <v>0</v>
      </c>
      <c r="D20" s="9">
        <f>'1'!D18</f>
        <v>0</v>
      </c>
      <c r="E20" s="9">
        <f>'1'!E18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'1'!A19</f>
        <v>0</v>
      </c>
      <c r="B21" s="9"/>
      <c r="C21" s="9">
        <f>'1'!C19</f>
        <v>0</v>
      </c>
      <c r="D21" s="9">
        <f>'1'!D19</f>
        <v>0</v>
      </c>
      <c r="E21" s="9">
        <f>'1'!E19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'1'!A20</f>
        <v>0</v>
      </c>
      <c r="B22" s="9"/>
      <c r="C22" s="9">
        <f>'1'!C20</f>
        <v>0</v>
      </c>
      <c r="D22" s="9">
        <f>'1'!D20</f>
        <v>0</v>
      </c>
      <c r="E22" s="9">
        <f>'1'!E20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ROBERTO VALENCIA BENITEZ</v>
      </c>
      <c r="C37" s="41"/>
      <c r="D37" s="41"/>
      <c r="E37" s="13"/>
      <c r="F37" s="13"/>
      <c r="G37" s="41"/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2023-01-12T05:03:34Z</dcterms:modified>
  <cp:category/>
  <cp:contentStatus/>
</cp:coreProperties>
</file>