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1\"/>
    </mc:Choice>
  </mc:AlternateContent>
  <xr:revisionPtr revIDLastSave="0" documentId="13_ncr:1_{90E9A39D-4FF0-4EDD-8051-CA60CDD5BB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9" i="25"/>
  <c r="H14" i="25"/>
  <c r="L19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L8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L26" i="24" s="1"/>
  <c r="I26" i="24"/>
  <c r="J26" i="24"/>
  <c r="D26" i="24"/>
  <c r="C26" i="24"/>
  <c r="A26" i="24"/>
  <c r="E25" i="24"/>
  <c r="I25" i="24" s="1"/>
  <c r="J25" i="24" s="1"/>
  <c r="D25" i="24"/>
  <c r="C25" i="24"/>
  <c r="A25" i="24"/>
  <c r="E24" i="24"/>
  <c r="L24" i="24" s="1"/>
  <c r="I24" i="24"/>
  <c r="J24" i="24"/>
  <c r="D24" i="24"/>
  <c r="C24" i="24"/>
  <c r="A24" i="24"/>
  <c r="E23" i="24"/>
  <c r="L23" i="24" s="1"/>
  <c r="I23" i="24"/>
  <c r="J23" i="24"/>
  <c r="D23" i="24"/>
  <c r="C23" i="24"/>
  <c r="A23" i="24"/>
  <c r="E22" i="24"/>
  <c r="I22" i="24"/>
  <c r="J22" i="24"/>
  <c r="D22" i="24"/>
  <c r="C22" i="24"/>
  <c r="A22" i="24"/>
  <c r="E21" i="24"/>
  <c r="H21" i="24" s="1"/>
  <c r="I21" i="24"/>
  <c r="J21" i="24"/>
  <c r="D21" i="24"/>
  <c r="C21" i="24"/>
  <c r="A21" i="24"/>
  <c r="E20" i="24"/>
  <c r="H20" i="24" s="1"/>
  <c r="I20" i="24"/>
  <c r="J20" i="24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H27" i="23" s="1"/>
  <c r="I27" i="23"/>
  <c r="J27" i="23"/>
  <c r="D27" i="23"/>
  <c r="C27" i="23"/>
  <c r="A27" i="23"/>
  <c r="E26" i="23"/>
  <c r="H26" i="23" s="1"/>
  <c r="I26" i="23"/>
  <c r="J26" i="23"/>
  <c r="D26" i="23"/>
  <c r="C26" i="23"/>
  <c r="A26" i="23"/>
  <c r="E25" i="23"/>
  <c r="I25" i="23"/>
  <c r="J25" i="23"/>
  <c r="D25" i="23"/>
  <c r="C25" i="23"/>
  <c r="A25" i="23"/>
  <c r="E24" i="23"/>
  <c r="L24" i="23" s="1"/>
  <c r="I24" i="23"/>
  <c r="J24" i="23"/>
  <c r="D24" i="23"/>
  <c r="C24" i="23"/>
  <c r="A24" i="23"/>
  <c r="E23" i="23"/>
  <c r="I23" i="23" s="1"/>
  <c r="J23" i="23" s="1"/>
  <c r="D23" i="23"/>
  <c r="C23" i="23"/>
  <c r="A23" i="23"/>
  <c r="E22" i="23"/>
  <c r="L22" i="23" s="1"/>
  <c r="I22" i="23"/>
  <c r="J22" i="23"/>
  <c r="D22" i="23"/>
  <c r="C22" i="23"/>
  <c r="A22" i="23"/>
  <c r="E21" i="23"/>
  <c r="L21" i="23" s="1"/>
  <c r="I21" i="23"/>
  <c r="J21" i="23"/>
  <c r="D21" i="23"/>
  <c r="C21" i="23"/>
  <c r="A21" i="23"/>
  <c r="E20" i="23"/>
  <c r="I20" i="23"/>
  <c r="J20" i="23"/>
  <c r="D20" i="23"/>
  <c r="C20" i="23"/>
  <c r="A20" i="23"/>
  <c r="E19" i="23"/>
  <c r="L19" i="23" s="1"/>
  <c r="I19" i="23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D15" i="23"/>
  <c r="C15" i="23"/>
  <c r="A15" i="23"/>
  <c r="E14" i="23"/>
  <c r="I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H22" i="22" s="1"/>
  <c r="L22" i="22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H26" i="22" s="1"/>
  <c r="L26" i="22"/>
  <c r="A27" i="22"/>
  <c r="C27" i="22"/>
  <c r="D27" i="22"/>
  <c r="E27" i="22"/>
  <c r="I27" i="22" s="1"/>
  <c r="J27" i="22" s="1"/>
  <c r="C14" i="22"/>
  <c r="D14" i="22"/>
  <c r="E14" i="22"/>
  <c r="I14" i="22" s="1"/>
  <c r="J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/>
  <c r="L21" i="22"/>
  <c r="I21" i="22"/>
  <c r="J21" i="22"/>
  <c r="H21" i="22"/>
  <c r="L20" i="22"/>
  <c r="I20" i="22"/>
  <c r="J20" i="22"/>
  <c r="L17" i="22"/>
  <c r="I17" i="22"/>
  <c r="J17" i="22" s="1"/>
  <c r="N19" i="10"/>
  <c r="M19" i="10"/>
  <c r="K19" i="10"/>
  <c r="G19" i="10"/>
  <c r="F19" i="10"/>
  <c r="E19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2" i="25"/>
  <c r="L25" i="25"/>
  <c r="L27" i="25"/>
  <c r="H25" i="25"/>
  <c r="H27" i="25"/>
  <c r="L14" i="24"/>
  <c r="L15" i="24"/>
  <c r="L17" i="24"/>
  <c r="L20" i="24"/>
  <c r="L21" i="24"/>
  <c r="L22" i="24"/>
  <c r="L27" i="24"/>
  <c r="H22" i="24"/>
  <c r="H24" i="24"/>
  <c r="H26" i="24"/>
  <c r="H27" i="24"/>
  <c r="L14" i="23"/>
  <c r="L16" i="23"/>
  <c r="L17" i="23"/>
  <c r="L20" i="23"/>
  <c r="L25" i="23"/>
  <c r="L27" i="23"/>
  <c r="H20" i="23"/>
  <c r="H21" i="23"/>
  <c r="H22" i="23"/>
  <c r="H24" i="23"/>
  <c r="H25" i="23"/>
  <c r="I26" i="22"/>
  <c r="J26" i="22"/>
  <c r="H23" i="23" l="1"/>
  <c r="L16" i="24"/>
  <c r="L14" i="22"/>
  <c r="H23" i="24"/>
  <c r="L26" i="25"/>
  <c r="H23" i="22"/>
  <c r="L24" i="25"/>
  <c r="H25" i="24"/>
  <c r="L27" i="22"/>
  <c r="E28" i="25"/>
  <c r="L28" i="25" s="1"/>
  <c r="I23" i="22"/>
  <c r="J23" i="22" s="1"/>
  <c r="L23" i="25"/>
  <c r="L16" i="22"/>
  <c r="I24" i="22"/>
  <c r="J24" i="22" s="1"/>
  <c r="H21" i="25"/>
  <c r="L24" i="22"/>
  <c r="L26" i="23"/>
  <c r="I15" i="22"/>
  <c r="J15" i="22" s="1"/>
  <c r="L23" i="23"/>
  <c r="I22" i="22"/>
  <c r="J22" i="22" s="1"/>
  <c r="L25" i="24"/>
  <c r="L20" i="25"/>
  <c r="L18" i="23"/>
  <c r="H20" i="25"/>
  <c r="L19" i="22"/>
  <c r="E28" i="24"/>
  <c r="L28" i="24" s="1"/>
  <c r="L19" i="24"/>
  <c r="I19" i="10"/>
  <c r="E28" i="23"/>
  <c r="H28" i="24"/>
  <c r="I28" i="24"/>
  <c r="J28" i="24" s="1"/>
  <c r="E28" i="22"/>
  <c r="L18" i="24"/>
  <c r="L18" i="22"/>
  <c r="I15" i="23"/>
  <c r="J15" i="23" s="1"/>
  <c r="I18" i="24"/>
  <c r="J18" i="24" s="1"/>
  <c r="L15" i="23"/>
  <c r="I18" i="22"/>
  <c r="J18" i="22" s="1"/>
  <c r="H28" i="25" l="1"/>
  <c r="I28" i="25"/>
  <c r="J28" i="25" s="1"/>
  <c r="H28" i="22"/>
  <c r="I28" i="22"/>
  <c r="J28" i="22" s="1"/>
  <c r="L28" i="22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<sst xmlns="http://schemas.openxmlformats.org/spreadsheetml/2006/main" count="209" uniqueCount="55">
  <si>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</si>
  <si>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</si>
  <si>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</si>
  <si>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</si>
  <si>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</si>
  <si>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</si>
  <si>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</si>
  <si>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</si>
  <si>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</si>
  <si>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</si>
  <si>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</si>
  <si>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</si>
  <si>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</si>
  <si>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</si>
  <si>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</si>
  <si>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</si>
  <si>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</si>
  <si>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</si>
  <si>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</si>
  <si>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</si>
  <si>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</si>
  <si>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</si>
  <si>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</si>
  <si>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</si>
  <si>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</si>
  <si>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</si>
  <si>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</si>
  <si>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</si>
  <si>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</si>
  <si>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</si>
  <si>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</si>
  <si>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</si>
  <si>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</si>
  <si>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Jose Angel Nieves Vázquez</t>
  </si>
  <si>
    <t>Instrumentación Virtual</t>
  </si>
  <si>
    <t>711-A</t>
  </si>
  <si>
    <t>711-B</t>
  </si>
  <si>
    <t>311-A</t>
  </si>
  <si>
    <t>311-B</t>
  </si>
  <si>
    <t>Ecuaciones Diferenciales</t>
  </si>
  <si>
    <t>Sistemas Digitales Aplicados para el Procesamiento de Señales</t>
  </si>
  <si>
    <t>411-A</t>
  </si>
  <si>
    <t>MI_2A</t>
  </si>
  <si>
    <t>Ing. Victor Palma Cruz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</si>
  <si>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</si>
  <si>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</si>
  <si>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</si>
  <si>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</si>
  <si>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</si>
  <si>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</si>
  <si>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</si>
  <si>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</si>
  <si>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IMEC</t>
  </si>
  <si>
    <t>ING. VICTOR PALMA CRUZ</t>
  </si>
  <si>
    <t>DR. JOSE ANGEL NIEVES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</si>
</sst>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40" zoomScaleNormal="140" zoomScaleSheetLayoutView="100" workbookViewId="0">
      <selection activeCell="A21" sqref="A21:N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51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</v>
      </c>
      <c r="C8" s="27"/>
      <c r="D8" s="13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27" t="s">
        <v>44</v>
      </c>
      <c r="M8" s="27"/>
      <c r="N8" s="27"/>
    </row>
    <row r="10" spans="1:14" x14ac:dyDescent="0.25">
      <c r="A10" s="4" t="s">
        <v>8</v>
      </c>
      <c r="B10" s="27" t="s">
        <v>54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30</v>
      </c>
      <c r="B14" s="8" t="s">
        <v>21</v>
      </c>
      <c r="C14" s="8" t="s">
        <v>45</v>
      </c>
      <c r="D14" s="8" t="s">
        <v>52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46</v>
      </c>
      <c r="D15" s="8" t="s">
        <v>52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34</v>
      </c>
      <c r="B16" s="8" t="s">
        <v>21</v>
      </c>
      <c r="C16" s="8" t="s">
        <v>47</v>
      </c>
      <c r="D16" s="8" t="s">
        <v>52</v>
      </c>
      <c r="E16" s="8">
        <v>27</v>
      </c>
      <c r="F16" s="8">
        <v>26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34</v>
      </c>
      <c r="B17" s="8" t="s">
        <v>21</v>
      </c>
      <c r="C17" s="8" t="s">
        <v>48</v>
      </c>
      <c r="D17" s="8" t="s">
        <v>52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39</v>
      </c>
      <c r="B18" s="8" t="s">
        <v>21</v>
      </c>
      <c r="C18" s="8" t="s">
        <v>49</v>
      </c>
      <c r="D18" s="8" t="s">
        <v>52</v>
      </c>
      <c r="E18" s="8">
        <v>10</v>
      </c>
      <c r="F18" s="8">
        <v>10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88</v>
      </c>
      <c r="F19" s="16">
        <f>SUM(F14:F18)</f>
        <v>87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39">
        <f>AVERAGE(M14:M18)</f>
        <v>76.2</v>
      </c>
      <c r="N19" s="18">
        <f>AVERAGE(N14:N18)</f>
        <v>0.9690200000000001</v>
      </c>
    </row>
    <row r="21" spans="1:14" ht="120" customHeight="1" x14ac:dyDescent="0.25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27</v>
      </c>
      <c r="C24" s="24"/>
      <c r="D24" s="24"/>
      <c r="G24" s="25" t="s">
        <v>28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54</v>
      </c>
      <c r="C28" s="21"/>
      <c r="D28" s="21"/>
      <c r="E28" s="12"/>
      <c r="F28" s="12"/>
      <c r="G28" s="21" t="s">
        <v>53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2</v>
      </c>
      <c r="C8" s="27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SEP2022-ENE2023</v>
      </c>
      <c r="M8" s="27"/>
      <c r="N8" s="27"/>
    </row>
    <row r="10" spans="1:14" x14ac:dyDescent="0.25">
      <c r="A10" s="4" t="s">
        <v>8</v>
      </c>
      <c r="B10" s="27" t="str">
        <f>'1'!B10</f>
        <v>DR. JOSE ANGEL NIEVES VAZQUEZ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tr">
        <f>'1'!A14</f>
        <v>Electromagnetismo</v>
      </c>
      <c r="B14" s="8" t="s">
        <v>50</v>
      </c>
      <c r="C14" s="8" t="str">
        <f>'1'!C14</f>
        <v>311A</v>
      </c>
      <c r="D14" s="8" t="str">
        <f>'1'!D14</f>
        <v>IMEC</v>
      </c>
      <c r="E14" s="8">
        <f>'1'!E14</f>
        <v>21</v>
      </c>
      <c r="F14" s="8"/>
      <c r="G14" s="8"/>
      <c r="H14" s="9"/>
      <c r="I14" s="8">
        <f t="shared" ref="I14:I28" si="0">(E14-SUM(F14:G14))-K14</f>
        <v>21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Electromagnetismo</v>
      </c>
      <c r="B15" s="8" t="s">
        <v>50</v>
      </c>
      <c r="C15" s="8" t="str">
        <f>'1'!C15</f>
        <v>311B</v>
      </c>
      <c r="D15" s="8" t="str">
        <f>'1'!D15</f>
        <v>IMEC</v>
      </c>
      <c r="E15" s="8">
        <f>'1'!E15</f>
        <v>17</v>
      </c>
      <c r="F15" s="8"/>
      <c r="G15" s="8"/>
      <c r="H15" s="9"/>
      <c r="I15" s="8">
        <f t="shared" si="0"/>
        <v>17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Instrumentación Virtual</v>
      </c>
      <c r="B16" s="8" t="s">
        <v>50</v>
      </c>
      <c r="C16" s="8" t="str">
        <f>'1'!C16</f>
        <v>711A</v>
      </c>
      <c r="D16" s="8" t="str">
        <f>'1'!D16</f>
        <v>IMEC</v>
      </c>
      <c r="E16" s="8">
        <f>'1'!E16</f>
        <v>27</v>
      </c>
      <c r="F16" s="8"/>
      <c r="G16" s="8"/>
      <c r="H16" s="9"/>
      <c r="I16" s="8">
        <f t="shared" si="0"/>
        <v>27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Instrumentación Virtual</v>
      </c>
      <c r="B17" s="8" t="s">
        <v>50</v>
      </c>
      <c r="C17" s="8" t="str">
        <f>'1'!C17</f>
        <v>711B</v>
      </c>
      <c r="D17" s="8" t="str">
        <f>'1'!D17</f>
        <v>IMEC</v>
      </c>
      <c r="E17" s="8">
        <f>'1'!E17</f>
        <v>13</v>
      </c>
      <c r="F17" s="8"/>
      <c r="G17" s="8"/>
      <c r="H17" s="9"/>
      <c r="I17" s="8">
        <f t="shared" si="0"/>
        <v>13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str">
        <f>'1'!A18</f>
        <v>Ecuaciones Diferenciales</v>
      </c>
      <c r="B18" s="8" t="s">
        <v>50</v>
      </c>
      <c r="C18" s="8" t="str">
        <f>'1'!C18</f>
        <v>411A</v>
      </c>
      <c r="D18" s="8" t="str">
        <f>'1'!D18</f>
        <v>IMEC</v>
      </c>
      <c r="E18" s="8">
        <f>'1'!E18</f>
        <v>10</v>
      </c>
      <c r="F18" s="8"/>
      <c r="G18" s="8"/>
      <c r="H18" s="9"/>
      <c r="I18" s="8">
        <f t="shared" si="0"/>
        <v>10</v>
      </c>
      <c r="J18" s="9">
        <f t="shared" si="1"/>
        <v>1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 t="e">
        <f>'1'!#REF!</f>
        <v>#REF!</v>
      </c>
      <c r="B19" s="8" t="s">
        <v>50</v>
      </c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JOSE ANGEL NIEVES VAZQUEZ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3</v>
      </c>
      <c r="C8" s="27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SEP2022-ENE2023</v>
      </c>
      <c r="M8" s="27"/>
      <c r="N8" s="27"/>
    </row>
    <row r="10" spans="1:14" x14ac:dyDescent="0.25">
      <c r="A10" s="4" t="s">
        <v>8</v>
      </c>
      <c r="B10" s="27" t="str">
        <f>'1'!B10</f>
        <v>DR. JOSE ANGEL NIEVES VAZQUEZ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tr">
        <f>'1'!A14</f>
        <v>Electromagnetismo</v>
      </c>
      <c r="B14" s="8"/>
      <c r="C14" s="8" t="str">
        <f>'1'!C14</f>
        <v>311A</v>
      </c>
      <c r="D14" s="8" t="str">
        <f>'1'!D14</f>
        <v>IMEC</v>
      </c>
      <c r="E14" s="8">
        <f>'1'!E14</f>
        <v>21</v>
      </c>
      <c r="F14" s="8"/>
      <c r="G14" s="8"/>
      <c r="H14" s="9"/>
      <c r="I14" s="8">
        <f t="shared" ref="I14:I28" si="0">(E14-SUM(F14:G14))-K14</f>
        <v>21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Electromagnetismo</v>
      </c>
      <c r="B15" s="8"/>
      <c r="C15" s="8" t="str">
        <f>'1'!C15</f>
        <v>311B</v>
      </c>
      <c r="D15" s="8" t="str">
        <f>'1'!D15</f>
        <v>IMEC</v>
      </c>
      <c r="E15" s="8">
        <f>'1'!E15</f>
        <v>17</v>
      </c>
      <c r="F15" s="8"/>
      <c r="G15" s="8"/>
      <c r="H15" s="9"/>
      <c r="I15" s="8">
        <f t="shared" si="0"/>
        <v>17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Instrumentación Virtual</v>
      </c>
      <c r="B16" s="8"/>
      <c r="C16" s="8" t="str">
        <f>'1'!C16</f>
        <v>711A</v>
      </c>
      <c r="D16" s="8" t="str">
        <f>'1'!D16</f>
        <v>IMEC</v>
      </c>
      <c r="E16" s="8">
        <f>'1'!E16</f>
        <v>27</v>
      </c>
      <c r="F16" s="8"/>
      <c r="G16" s="8"/>
      <c r="H16" s="9"/>
      <c r="I16" s="8">
        <f t="shared" si="0"/>
        <v>27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Instrumentación Virtual</v>
      </c>
      <c r="B17" s="8"/>
      <c r="C17" s="8" t="str">
        <f>'1'!C17</f>
        <v>711B</v>
      </c>
      <c r="D17" s="8" t="str">
        <f>'1'!D17</f>
        <v>IMEC</v>
      </c>
      <c r="E17" s="8">
        <f>'1'!E17</f>
        <v>13</v>
      </c>
      <c r="F17" s="8"/>
      <c r="G17" s="8"/>
      <c r="H17" s="9"/>
      <c r="I17" s="8">
        <f t="shared" si="0"/>
        <v>13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str">
        <f>'1'!A18</f>
        <v>Ecuaciones Diferenciales</v>
      </c>
      <c r="B18" s="8"/>
      <c r="C18" s="8" t="str">
        <f>'1'!C18</f>
        <v>411A</v>
      </c>
      <c r="D18" s="8" t="str">
        <f>'1'!D18</f>
        <v>IMEC</v>
      </c>
      <c r="E18" s="8">
        <f>'1'!E18</f>
        <v>10</v>
      </c>
      <c r="F18" s="8"/>
      <c r="G18" s="8"/>
      <c r="H18" s="9"/>
      <c r="I18" s="8">
        <f t="shared" si="0"/>
        <v>10</v>
      </c>
      <c r="J18" s="9">
        <f t="shared" si="1"/>
        <v>1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JOSE ANGEL NIEVES VAZQUEZ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SEP2022-ENE2023</v>
      </c>
      <c r="M8" s="27"/>
      <c r="N8" s="27"/>
    </row>
    <row r="10" spans="1:14" x14ac:dyDescent="0.25">
      <c r="A10" s="4" t="s">
        <v>8</v>
      </c>
      <c r="B10" s="27" t="str">
        <f>'1'!B10</f>
        <v>DR. JOSE ANGEL NIEVES VAZQUEZ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tr">
        <f>'1'!A14</f>
        <v>Electromagnetismo</v>
      </c>
      <c r="B14" s="8"/>
      <c r="C14" s="8" t="str">
        <f>'1'!C14</f>
        <v>311A</v>
      </c>
      <c r="D14" s="8" t="str">
        <f>'1'!D14</f>
        <v>IMEC</v>
      </c>
      <c r="E14" s="8">
        <f>'1'!E14</f>
        <v>21</v>
      </c>
      <c r="F14" s="8"/>
      <c r="G14" s="8"/>
      <c r="H14" s="9"/>
      <c r="I14" s="8">
        <f t="shared" ref="I14:I28" si="0">(E14-SUM(F14:G14))-K14</f>
        <v>21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Electromagnetismo</v>
      </c>
      <c r="B15" s="8"/>
      <c r="C15" s="8" t="str">
        <f>'1'!C15</f>
        <v>311B</v>
      </c>
      <c r="D15" s="8" t="str">
        <f>'1'!D15</f>
        <v>IMEC</v>
      </c>
      <c r="E15" s="8">
        <f>'1'!E15</f>
        <v>17</v>
      </c>
      <c r="F15" s="8"/>
      <c r="G15" s="8"/>
      <c r="H15" s="9"/>
      <c r="I15" s="8">
        <f t="shared" si="0"/>
        <v>17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Instrumentación Virtual</v>
      </c>
      <c r="B16" s="8"/>
      <c r="C16" s="8" t="str">
        <f>'1'!C16</f>
        <v>711A</v>
      </c>
      <c r="D16" s="8" t="str">
        <f>'1'!D16</f>
        <v>IMEC</v>
      </c>
      <c r="E16" s="8">
        <f>'1'!E16</f>
        <v>27</v>
      </c>
      <c r="F16" s="8"/>
      <c r="G16" s="8"/>
      <c r="H16" s="9"/>
      <c r="I16" s="8">
        <f t="shared" si="0"/>
        <v>27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Instrumentación Virtual</v>
      </c>
      <c r="B17" s="8"/>
      <c r="C17" s="8" t="str">
        <f>'1'!C17</f>
        <v>711B</v>
      </c>
      <c r="D17" s="8" t="str">
        <f>'1'!D17</f>
        <v>IMEC</v>
      </c>
      <c r="E17" s="8">
        <f>'1'!E17</f>
        <v>13</v>
      </c>
      <c r="F17" s="8"/>
      <c r="G17" s="8"/>
      <c r="H17" s="9"/>
      <c r="I17" s="8">
        <f t="shared" si="0"/>
        <v>13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str">
        <f>'1'!A18</f>
        <v>Ecuaciones Diferenciales</v>
      </c>
      <c r="B18" s="8"/>
      <c r="C18" s="8" t="str">
        <f>'1'!C18</f>
        <v>411A</v>
      </c>
      <c r="D18" s="8" t="str">
        <f>'1'!D18</f>
        <v>IMEC</v>
      </c>
      <c r="E18" s="8">
        <f>'1'!E18</f>
        <v>10</v>
      </c>
      <c r="F18" s="8"/>
      <c r="G18" s="8"/>
      <c r="H18" s="9"/>
      <c r="I18" s="8">
        <f t="shared" si="0"/>
        <v>10</v>
      </c>
      <c r="J18" s="9">
        <f t="shared" si="1"/>
        <v>1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DR. JOSE ANGEL NIEVES VAZQUEZ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 t="s">
        <v>31</v>
      </c>
      <c r="C8" s="27"/>
      <c r="D8" s="13" t="s">
        <v>5</v>
      </c>
      <c r="E8" s="19">
        <v>6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SEP2022-ENE2023</v>
      </c>
      <c r="M8" s="27"/>
      <c r="N8" s="27"/>
    </row>
    <row r="10" spans="1:14" x14ac:dyDescent="0.25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5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6.4" x14ac:dyDescent="0.25">
      <c r="A14" s="8" t="s">
        <v>30</v>
      </c>
      <c r="B14" s="8">
        <v>1</v>
      </c>
      <c r="C14" s="8" t="s">
        <v>37</v>
      </c>
      <c r="D14" s="8" t="s">
        <v>32</v>
      </c>
      <c r="E14" s="8">
        <v>21</v>
      </c>
      <c r="F14" s="8">
        <v>21</v>
      </c>
      <c r="G14" s="8"/>
      <c r="H14" s="9">
        <f>(F14+G14)/E14</f>
        <v>1</v>
      </c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38</v>
      </c>
      <c r="D15" s="8" t="s">
        <v>32</v>
      </c>
      <c r="E15" s="8">
        <v>17</v>
      </c>
      <c r="F15" s="8">
        <v>17</v>
      </c>
      <c r="G15" s="8"/>
      <c r="H15" s="9">
        <f t="shared" ref="H15:H19" si="3">(F15+G15)/E15</f>
        <v>1</v>
      </c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34</v>
      </c>
      <c r="B16" s="8">
        <v>1</v>
      </c>
      <c r="C16" s="8" t="s">
        <v>35</v>
      </c>
      <c r="D16" s="8" t="s">
        <v>32</v>
      </c>
      <c r="E16" s="8">
        <v>27</v>
      </c>
      <c r="F16" s="8">
        <v>27</v>
      </c>
      <c r="G16" s="8"/>
      <c r="H16" s="9">
        <f t="shared" si="3"/>
        <v>1</v>
      </c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34</v>
      </c>
      <c r="B17" s="8">
        <v>1</v>
      </c>
      <c r="C17" s="8" t="s">
        <v>36</v>
      </c>
      <c r="D17" s="8" t="s">
        <v>32</v>
      </c>
      <c r="E17" s="8">
        <v>13</v>
      </c>
      <c r="F17" s="8">
        <v>13</v>
      </c>
      <c r="G17" s="8"/>
      <c r="H17" s="9">
        <f t="shared" si="3"/>
        <v>1</v>
      </c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39</v>
      </c>
      <c r="B18" s="8">
        <v>1</v>
      </c>
      <c r="C18" s="8" t="s">
        <v>41</v>
      </c>
      <c r="D18" s="8" t="s">
        <v>32</v>
      </c>
      <c r="E18" s="8">
        <v>10</v>
      </c>
      <c r="F18" s="8">
        <v>10</v>
      </c>
      <c r="G18" s="8"/>
      <c r="H18" s="9">
        <f t="shared" si="3"/>
        <v>1</v>
      </c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ht="26.4" x14ac:dyDescent="0.25">
      <c r="A19" s="8" t="s">
        <v>40</v>
      </c>
      <c r="B19" s="8"/>
      <c r="C19" s="8" t="s">
        <v>42</v>
      </c>
      <c r="D19" s="8" t="s">
        <v>32</v>
      </c>
      <c r="E19" s="8">
        <v>1</v>
      </c>
      <c r="F19" s="8">
        <v>1</v>
      </c>
      <c r="G19" s="8"/>
      <c r="H19" s="9">
        <f t="shared" si="3"/>
        <v>1</v>
      </c>
      <c r="I19" s="8">
        <f t="shared" si="0"/>
        <v>0</v>
      </c>
      <c r="J19" s="9">
        <f t="shared" si="1"/>
        <v>0</v>
      </c>
      <c r="K19" s="8"/>
      <c r="L19" s="9">
        <f t="shared" si="2"/>
        <v>0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14:H27" si="4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4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4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4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4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4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4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4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89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1"/>
    </row>
    <row r="33" spans="1:10" x14ac:dyDescent="0.25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tr">
        <f>B10</f>
        <v>Jose Angel Nieves Vázquez</v>
      </c>
      <c r="C37" s="21"/>
      <c r="D37" s="21"/>
      <c r="E37" s="12"/>
      <c r="F37" s="12"/>
      <c r="G37" s="21" t="s">
        <v>43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dcterms:created xsi:type="dcterms:W3CDTF">2021-11-22T14:45:25Z</dcterms:created>
  <dcterms:modified xsi:type="dcterms:W3CDTF">2022-10-19T14:05:33Z</dcterms:modified>
  <cp:category/>
  <cp:contentStatus/>
</cp:coreProperties>
</file>