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4\"/>
    </mc:Choice>
  </mc:AlternateContent>
  <xr:revisionPtr revIDLastSave="0" documentId="13_ncr:1_{11CA617D-2C2D-4317-AF69-734EB638FE0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'4'!$A$1:$N$30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E18" i="24"/>
  <c r="L18" i="24" s="1"/>
  <c r="D18" i="24"/>
  <c r="C18" i="24"/>
  <c r="A18" i="24"/>
  <c r="E17" i="24"/>
  <c r="L17" i="24" s="1"/>
  <c r="D17" i="24"/>
  <c r="C17" i="24"/>
  <c r="A17" i="24"/>
  <c r="L16" i="24"/>
  <c r="D16" i="24"/>
  <c r="C16" i="24"/>
  <c r="A16" i="24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8" i="25"/>
  <c r="J18" i="25" s="1"/>
  <c r="I17" i="25"/>
  <c r="J17" i="25" s="1"/>
  <c r="I16" i="25"/>
  <c r="J16" i="25" s="1"/>
  <c r="I15" i="25"/>
  <c r="J15" i="25" s="1"/>
  <c r="I14" i="25"/>
  <c r="J14" i="25" s="1"/>
  <c r="L8" i="25"/>
  <c r="H8" i="25"/>
  <c r="N21" i="24"/>
  <c r="M21" i="24"/>
  <c r="K21" i="24"/>
  <c r="G21" i="24"/>
  <c r="F21" i="24"/>
  <c r="I20" i="24"/>
  <c r="E15" i="24"/>
  <c r="I15" i="24" s="1"/>
  <c r="D15" i="24"/>
  <c r="C15" i="24"/>
  <c r="A15" i="24"/>
  <c r="E14" i="24"/>
  <c r="I14" i="24" s="1"/>
  <c r="D14" i="24"/>
  <c r="C14" i="24"/>
  <c r="A14" i="24"/>
  <c r="B10" i="24"/>
  <c r="B30" i="24" s="1"/>
  <c r="L8" i="24"/>
  <c r="H8" i="24"/>
  <c r="E8" i="24"/>
  <c r="N19" i="23"/>
  <c r="M19" i="23"/>
  <c r="K19" i="23"/>
  <c r="G19" i="23"/>
  <c r="F19" i="23"/>
  <c r="E18" i="23"/>
  <c r="I18" i="23" s="1"/>
  <c r="D18" i="23"/>
  <c r="C18" i="23"/>
  <c r="A18" i="23"/>
  <c r="E17" i="23"/>
  <c r="I17" i="23" s="1"/>
  <c r="D17" i="23"/>
  <c r="C17" i="23"/>
  <c r="A17" i="23"/>
  <c r="I16" i="23"/>
  <c r="D16" i="23"/>
  <c r="C16" i="23"/>
  <c r="A16" i="23"/>
  <c r="E15" i="23"/>
  <c r="D15" i="23"/>
  <c r="C15" i="23"/>
  <c r="A15" i="23"/>
  <c r="E14" i="23"/>
  <c r="L14" i="23" s="1"/>
  <c r="I14" i="23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L17" i="22"/>
  <c r="I17" i="22"/>
  <c r="N19" i="10"/>
  <c r="M19" i="10"/>
  <c r="K19" i="10"/>
  <c r="G19" i="10"/>
  <c r="F19" i="10"/>
  <c r="E19" i="10"/>
  <c r="L19" i="10" s="1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22" i="25"/>
  <c r="L25" i="25"/>
  <c r="L27" i="25"/>
  <c r="H25" i="25"/>
  <c r="H27" i="25"/>
  <c r="L15" i="24"/>
  <c r="L20" i="24"/>
  <c r="L16" i="23"/>
  <c r="L17" i="23"/>
  <c r="L14" i="24" l="1"/>
  <c r="I18" i="24"/>
  <c r="I17" i="24"/>
  <c r="I16" i="24"/>
  <c r="L14" i="22"/>
  <c r="L26" i="25"/>
  <c r="L24" i="25"/>
  <c r="E28" i="25"/>
  <c r="L28" i="25" s="1"/>
  <c r="L23" i="25"/>
  <c r="L16" i="22"/>
  <c r="H21" i="25"/>
  <c r="I15" i="22"/>
  <c r="L20" i="25"/>
  <c r="L18" i="23"/>
  <c r="H20" i="25"/>
  <c r="E21" i="24"/>
  <c r="L21" i="24" s="1"/>
  <c r="I19" i="10"/>
  <c r="E19" i="23"/>
  <c r="E19" i="22"/>
  <c r="L18" i="22"/>
  <c r="I15" i="23"/>
  <c r="L15" i="23"/>
  <c r="I18" i="22"/>
  <c r="H21" i="24" l="1"/>
  <c r="I21" i="24"/>
  <c r="H28" i="25"/>
  <c r="I28" i="25"/>
  <c r="J28" i="25" s="1"/>
  <c r="H19" i="22"/>
  <c r="I19" i="22"/>
  <c r="J19" i="22" s="1"/>
  <c r="L19" i="22"/>
  <c r="I19" i="23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<sst xmlns="http://schemas.openxmlformats.org/spreadsheetml/2006/main" count="227" uniqueCount="54">
  <si>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</si>
  <si>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</si>
  <si>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</si>
  <si>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</si>
  <si>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</si>
  <si>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</si>
  <si>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</si>
  <si>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</si>
  <si>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</si>
  <si>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</si>
  <si>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</si>
  <si>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</si>
  <si>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</si>
  <si>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</si>
  <si>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</si>
  <si>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</si>
  <si>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</si>
  <si>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</si>
  <si>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</si>
  <si>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</si>
  <si>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</si>
  <si>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</si>
  <si>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</si>
  <si>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</si>
  <si>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</si>
  <si>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</si>
  <si>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</si>
  <si>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</si>
  <si>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</si>
  <si>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</si>
  <si>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</si>
  <si>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Mecatronica</t>
  </si>
  <si>
    <t>Instrumentación Virtual</t>
  </si>
  <si>
    <t>711-A</t>
  </si>
  <si>
    <t>711-B</t>
  </si>
  <si>
    <t>311-A</t>
  </si>
  <si>
    <t>311-B</t>
  </si>
  <si>
    <t>Ecuaciones Diferenciales</t>
  </si>
  <si>
    <t>411-A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</si>
  <si>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</si>
  <si>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</si>
  <si>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</si>
  <si>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</si>
  <si>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</si>
  <si>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</si>
  <si>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</si>
  <si>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</si>
  <si>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</si>
  <si>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</si>
  <si>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</si>
  <si>
    <t>III</t>
  </si>
  <si>
    <t>IV</t>
  </si>
  <si>
    <t>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</si>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</sst>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3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8</v>
      </c>
      <c r="B10" s="28" t="s">
        <v>48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">
        <v>30</v>
      </c>
      <c r="B14" s="8" t="s">
        <v>21</v>
      </c>
      <c r="C14" s="8" t="s">
        <v>40</v>
      </c>
      <c r="D14" s="8" t="s">
        <v>49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41</v>
      </c>
      <c r="D15" s="8" t="s">
        <v>49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32</v>
      </c>
      <c r="B16" s="8" t="s">
        <v>21</v>
      </c>
      <c r="C16" s="8" t="s">
        <v>42</v>
      </c>
      <c r="D16" s="8" t="s">
        <v>49</v>
      </c>
      <c r="E16" s="8">
        <v>28</v>
      </c>
      <c r="F16" s="8">
        <v>27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32</v>
      </c>
      <c r="B17" s="8" t="s">
        <v>21</v>
      </c>
      <c r="C17" s="8" t="s">
        <v>43</v>
      </c>
      <c r="D17" s="8" t="s">
        <v>49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37</v>
      </c>
      <c r="B18" s="8" t="s">
        <v>21</v>
      </c>
      <c r="C18" s="8" t="s">
        <v>44</v>
      </c>
      <c r="D18" s="8" t="s">
        <v>49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48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G28" sqref="G28:J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45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45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45</v>
      </c>
      <c r="C16" s="8" t="str">
        <f>'1'!C16</f>
        <v>711A</v>
      </c>
      <c r="D16" s="8" t="str">
        <f>'1'!D16</f>
        <v>IMCT</v>
      </c>
      <c r="E16" s="8">
        <f>'1'!E16</f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45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45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90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opLeftCell="A2" zoomScale="85" zoomScaleNormal="85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50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 t="s">
        <v>50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 t="s">
        <v>50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 t="s">
        <v>50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50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/>
      <c r="K18" s="8">
        <v>0</v>
      </c>
      <c r="L18" s="9">
        <f t="shared" si="1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>
        <f>SUM(F19:G19)/E19</f>
        <v>0.98888888888888893</v>
      </c>
      <c r="I19" s="16">
        <f t="shared" si="0"/>
        <v>1</v>
      </c>
      <c r="J19" s="17"/>
      <c r="K19" s="16">
        <f>SUM(K14:K18)</f>
        <v>0</v>
      </c>
      <c r="L19" s="17">
        <f t="shared" si="1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47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5" zoomScale="85" zoomScaleNormal="85" zoomScaleSheetLayoutView="100" workbookViewId="0">
      <selection activeCell="A23" sqref="A23:N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51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17</v>
      </c>
      <c r="G14" s="8"/>
      <c r="H14" s="9"/>
      <c r="I14" s="8">
        <f t="shared" ref="I14:I21" si="0">(E14-SUM(F14:G14))-K14</f>
        <v>4</v>
      </c>
      <c r="J14" s="9"/>
      <c r="K14" s="8">
        <v>0</v>
      </c>
      <c r="L14" s="9">
        <f t="shared" ref="L14:L21" si="1">K14/E14</f>
        <v>0</v>
      </c>
      <c r="M14" s="8">
        <v>74</v>
      </c>
      <c r="N14" s="14">
        <v>0.76</v>
      </c>
    </row>
    <row r="15" spans="1:14" s="10" customFormat="1" x14ac:dyDescent="0.25">
      <c r="A15" s="8" t="str">
        <f>'1'!A15</f>
        <v>Electromagnetismo</v>
      </c>
      <c r="B15" s="8" t="s">
        <v>51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86</v>
      </c>
      <c r="N15" s="14">
        <v>0.59</v>
      </c>
    </row>
    <row r="16" spans="1:14" s="10" customFormat="1" x14ac:dyDescent="0.25">
      <c r="A16" s="8" t="str">
        <f>'1'!A16</f>
        <v>Instrumentación Virtual</v>
      </c>
      <c r="B16" s="8" t="s">
        <v>51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82</v>
      </c>
      <c r="N16" s="14">
        <v>0.43</v>
      </c>
    </row>
    <row r="17" spans="1:14" s="10" customFormat="1" x14ac:dyDescent="0.25">
      <c r="A17" s="8" t="str">
        <f>'1'!A17</f>
        <v>Instrumentación Virtual</v>
      </c>
      <c r="B17" s="8" t="s">
        <v>51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90</v>
      </c>
      <c r="N17" s="14">
        <v>0.57999999999999996</v>
      </c>
    </row>
    <row r="18" spans="1:14" s="10" customFormat="1" x14ac:dyDescent="0.25">
      <c r="A18" s="8" t="str">
        <f>'1'!A18</f>
        <v>Ecuaciones Diferenciales</v>
      </c>
      <c r="B18" s="8" t="s">
        <v>51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9</v>
      </c>
      <c r="G18" s="8"/>
      <c r="H18" s="9"/>
      <c r="I18" s="8">
        <f t="shared" si="0"/>
        <v>2</v>
      </c>
      <c r="J18" s="9"/>
      <c r="K18" s="8">
        <v>0</v>
      </c>
      <c r="L18" s="9">
        <f t="shared" si="1"/>
        <v>0</v>
      </c>
      <c r="M18" s="8">
        <v>60</v>
      </c>
      <c r="N18" s="14">
        <v>0.9</v>
      </c>
    </row>
    <row r="19" spans="1:14" s="10" customFormat="1" x14ac:dyDescent="0.25">
      <c r="A19" s="8" t="s">
        <v>30</v>
      </c>
      <c r="B19" s="8" t="s">
        <v>52</v>
      </c>
      <c r="C19" s="8" t="s">
        <v>40</v>
      </c>
      <c r="D19" s="8" t="s">
        <v>49</v>
      </c>
      <c r="E19" s="8">
        <v>21</v>
      </c>
      <c r="F19" s="8">
        <v>17</v>
      </c>
      <c r="G19" s="8"/>
      <c r="H19" s="9"/>
      <c r="I19" s="8">
        <f t="shared" si="0"/>
        <v>4</v>
      </c>
      <c r="J19" s="9"/>
      <c r="K19" s="8">
        <v>0</v>
      </c>
      <c r="L19" s="9">
        <f t="shared" si="1"/>
        <v>0</v>
      </c>
      <c r="M19" s="8">
        <v>63</v>
      </c>
      <c r="N19" s="14">
        <v>0.81</v>
      </c>
    </row>
    <row r="20" spans="1:14" s="10" customFormat="1" x14ac:dyDescent="0.25">
      <c r="A20" s="8" t="s">
        <v>30</v>
      </c>
      <c r="B20" s="8" t="s">
        <v>52</v>
      </c>
      <c r="C20" s="8" t="s">
        <v>41</v>
      </c>
      <c r="D20" s="8" t="s">
        <v>49</v>
      </c>
      <c r="E20" s="8">
        <v>17</v>
      </c>
      <c r="F20" s="8">
        <v>11</v>
      </c>
      <c r="G20" s="8"/>
      <c r="H20" s="9"/>
      <c r="I20" s="8">
        <f t="shared" si="0"/>
        <v>6</v>
      </c>
      <c r="J20" s="9"/>
      <c r="K20" s="8">
        <v>0</v>
      </c>
      <c r="L20" s="9">
        <f t="shared" si="1"/>
        <v>0</v>
      </c>
      <c r="M20" s="8">
        <v>56</v>
      </c>
      <c r="N20" s="14">
        <v>0.65</v>
      </c>
    </row>
    <row r="21" spans="1:14" ht="13.8" thickBot="1" x14ac:dyDescent="0.3">
      <c r="A21" s="15" t="s">
        <v>24</v>
      </c>
      <c r="B21" s="16" t="s">
        <v>25</v>
      </c>
      <c r="C21" s="16" t="s">
        <v>25</v>
      </c>
      <c r="D21" s="16" t="s">
        <v>25</v>
      </c>
      <c r="E21" s="16">
        <f>SUM(E14:E20)</f>
        <v>128</v>
      </c>
      <c r="F21" s="16">
        <f>SUM(F14:F20)</f>
        <v>112</v>
      </c>
      <c r="G21" s="16">
        <f>SUM(G14:G20)</f>
        <v>0</v>
      </c>
      <c r="H21" s="17">
        <f>SUM(F21:G21)/E21</f>
        <v>0.875</v>
      </c>
      <c r="I21" s="16">
        <f t="shared" si="0"/>
        <v>16</v>
      </c>
      <c r="J21" s="17"/>
      <c r="K21" s="16">
        <f>SUM(K14:K20)</f>
        <v>0</v>
      </c>
      <c r="L21" s="17">
        <f t="shared" si="1"/>
        <v>0</v>
      </c>
      <c r="M21" s="16">
        <f>AVERAGE(M14:M20)</f>
        <v>73</v>
      </c>
      <c r="N21" s="18">
        <f>AVERAGE(N14:N20)</f>
        <v>0.67428571428571438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1"/>
    </row>
    <row r="26" spans="1:14" x14ac:dyDescent="0.25">
      <c r="B26" s="25" t="s">
        <v>27</v>
      </c>
      <c r="C26" s="25"/>
      <c r="D26" s="25"/>
      <c r="G26" s="26" t="s">
        <v>28</v>
      </c>
      <c r="H26" s="26"/>
      <c r="I26" s="26"/>
      <c r="J26" s="26"/>
    </row>
    <row r="27" spans="1:14" ht="62.25" customHeight="1" x14ac:dyDescent="0.25">
      <c r="B27" s="27"/>
      <c r="C27" s="27"/>
      <c r="D27" s="27"/>
      <c r="G27" s="28"/>
      <c r="H27" s="28"/>
      <c r="I27" s="28"/>
      <c r="J27" s="28"/>
    </row>
    <row r="28" spans="1:14" hidden="1" x14ac:dyDescent="0.25">
      <c r="A28" s="21" t="e">
        <v>#REF!</v>
      </c>
      <c r="B28" s="21"/>
      <c r="C28" s="6"/>
      <c r="E28" s="21"/>
      <c r="F28" s="21"/>
      <c r="G28" s="21"/>
      <c r="H28" s="21"/>
    </row>
    <row r="29" spans="1:14" hidden="1" x14ac:dyDescent="0.25"/>
    <row r="30" spans="1:14" ht="45" customHeight="1" x14ac:dyDescent="0.25">
      <c r="B30" s="22" t="str">
        <f>B10</f>
        <v>DR. JOSE ANGEL NIEVES VAZQUEZ</v>
      </c>
      <c r="C30" s="22"/>
      <c r="D30" s="22"/>
      <c r="E30" s="12"/>
      <c r="F30" s="12"/>
      <c r="G30" s="22" t="s">
        <v>47</v>
      </c>
      <c r="H30" s="22"/>
      <c r="I30" s="22"/>
      <c r="J3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53</v>
      </c>
      <c r="C8" s="28"/>
      <c r="D8" s="13" t="s">
        <v>5</v>
      </c>
      <c r="E8" s="19"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">
        <v>48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ht="26.4" x14ac:dyDescent="0.25">
      <c r="A14" s="8" t="s">
        <v>30</v>
      </c>
      <c r="B14" s="8">
        <v>1</v>
      </c>
      <c r="C14" s="8" t="s">
        <v>35</v>
      </c>
      <c r="D14" s="8" t="s">
        <v>31</v>
      </c>
      <c r="E14" s="8">
        <v>21</v>
      </c>
      <c r="F14" s="8">
        <v>21</v>
      </c>
      <c r="G14" s="8"/>
      <c r="H14" s="9"/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36</v>
      </c>
      <c r="D15" s="8" t="s">
        <v>31</v>
      </c>
      <c r="E15" s="8"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32</v>
      </c>
      <c r="B16" s="8">
        <v>1</v>
      </c>
      <c r="C16" s="8" t="s">
        <v>33</v>
      </c>
      <c r="D16" s="8" t="s">
        <v>31</v>
      </c>
      <c r="E16" s="8">
        <v>27</v>
      </c>
      <c r="F16" s="8">
        <v>27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32</v>
      </c>
      <c r="B17" s="8">
        <v>1</v>
      </c>
      <c r="C17" s="8" t="s">
        <v>34</v>
      </c>
      <c r="D17" s="8" t="s">
        <v>31</v>
      </c>
      <c r="E17" s="8"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37</v>
      </c>
      <c r="B18" s="8">
        <v>1</v>
      </c>
      <c r="C18" s="8" t="s">
        <v>38</v>
      </c>
      <c r="D18" s="8" t="s">
        <v>31</v>
      </c>
      <c r="E18" s="8">
        <v>10</v>
      </c>
      <c r="F18" s="8">
        <v>10</v>
      </c>
      <c r="G18" s="8"/>
      <c r="H18" s="9"/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88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1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48</v>
      </c>
      <c r="C37" s="22"/>
      <c r="D37" s="22"/>
      <c r="E37" s="12"/>
      <c r="F37" s="12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2023-01-16T18:53:31Z</dcterms:modified>
  <cp:category/>
  <cp:contentStatus/>
</cp:coreProperties>
</file>