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AGO22-ENE23\"/>
    </mc:Choice>
  </mc:AlternateContent>
  <bookViews>
    <workbookView xWindow="0" yWindow="0" windowWidth="20490" windowHeight="75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I14" i="25"/>
  <c r="J14" i="25" s="1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<sst xmlns="http://schemas.openxmlformats.org/spreadsheetml/2006/main" count="189" uniqueCount="44">
  <si>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</si>
  <si>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</si>
  <si>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</si>
  <si>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</si>
  <si>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</si>
  <si>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</si>
  <si>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</si>
  <si>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</si>
  <si>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</si>
  <si>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</si>
  <si>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</si>
  <si>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</si>
  <si>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</si>
  <si>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</si>
  <si>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</si>
  <si>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</si>
  <si>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</si>
  <si>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</si>
  <si>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</si>
  <si>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</si>
  <si>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</si>
  <si>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</si>
  <si>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</si>
  <si>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</si>
  <si>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</si>
  <si>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</si>
  <si>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</si>
  <si>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</si>
  <si>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</si>
  <si>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</si>
  <si>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</si>
  <si>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Sep 22- Enero 23</t>
  </si>
  <si>
    <t>MTRA. MARTHA GABRIELA LIMÓN OROZCO</t>
  </si>
  <si>
    <t>II</t>
  </si>
  <si>
    <t>III</t>
  </si>
  <si>
    <t>MTRA MARTHA GABRIELA LIMON OROZCO</t>
  </si>
  <si>
    <t>IV</t>
  </si>
  <si>
    <t>MTRA. MARTHA GABRIELA LIMON OROZCO</t>
  </si>
  <si>
    <t>TALLER DE ÉTICA</t>
  </si>
  <si>
    <t>ELECTROMECÁNICA</t>
  </si>
  <si>
    <t>DESARROLLO SUSTENTABLE</t>
  </si>
  <si>
    <t>102A</t>
  </si>
  <si>
    <t>102B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</si>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</sst>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0" zoomScaleNormal="110" zoomScaleSheetLayoutView="100" workbookViewId="0">
      <selection activeCell="M19" sqref="M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>
        <v>1</v>
      </c>
      <c r="C8" s="28"/>
      <c r="D8" s="14" t="s">
        <v>4</v>
      </c>
      <c r="E8" s="5">
        <v>2</v>
      </c>
      <c r="G8" s="4" t="s">
        <v>5</v>
      </c>
      <c r="H8" s="5">
        <v>2</v>
      </c>
      <c r="I8" s="34" t="s">
        <v>6</v>
      </c>
      <c r="J8" s="34"/>
      <c r="K8" s="34"/>
      <c r="L8" s="28" t="s">
        <v>31</v>
      </c>
      <c r="M8" s="28"/>
      <c r="N8" s="28"/>
    </row>
    <row r="10" spans="1:14" x14ac:dyDescent="0.2">
      <c r="A10" s="4" t="s">
        <v>7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 t="s">
        <v>20</v>
      </c>
      <c r="C14" s="9" t="s">
        <v>41</v>
      </c>
      <c r="D14" s="9" t="s">
        <v>43</v>
      </c>
      <c r="E14" s="9">
        <v>33</v>
      </c>
      <c r="F14" s="9">
        <v>32</v>
      </c>
      <c r="G14" s="9">
        <v>1</v>
      </c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40">
        <v>88</v>
      </c>
      <c r="N14" s="15">
        <v>0.76</v>
      </c>
    </row>
    <row r="15" spans="1:14" s="11" customFormat="1" x14ac:dyDescent="0.2">
      <c r="A15" s="8" t="s">
        <v>38</v>
      </c>
      <c r="B15" s="9" t="s">
        <v>20</v>
      </c>
      <c r="C15" s="9" t="s">
        <v>42</v>
      </c>
      <c r="D15" s="9" t="s">
        <v>43</v>
      </c>
      <c r="E15" s="9">
        <v>22</v>
      </c>
      <c r="F15" s="9">
        <v>22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v>0</v>
      </c>
      <c r="M15" s="40">
        <v>95</v>
      </c>
      <c r="N15" s="15">
        <v>0.6</v>
      </c>
    </row>
    <row r="16" spans="1:14" s="11" customFormat="1" x14ac:dyDescent="0.2">
      <c r="A16" s="8" t="s">
        <v>40</v>
      </c>
      <c r="B16" s="9" t="s">
        <v>20</v>
      </c>
      <c r="C16" s="9" t="s">
        <v>41</v>
      </c>
      <c r="D16" s="9" t="s">
        <v>43</v>
      </c>
      <c r="E16" s="9">
        <v>33</v>
      </c>
      <c r="F16" s="9">
        <v>32</v>
      </c>
      <c r="G16" s="9">
        <v>1</v>
      </c>
      <c r="H16" s="10"/>
      <c r="I16" s="9">
        <f t="shared" si="0"/>
        <v>0</v>
      </c>
      <c r="J16" s="10"/>
      <c r="K16" s="9">
        <v>0</v>
      </c>
      <c r="L16" s="10">
        <v>0</v>
      </c>
      <c r="M16" s="40">
        <v>91</v>
      </c>
      <c r="N16" s="15">
        <v>0.28000000000000003</v>
      </c>
    </row>
    <row r="17" spans="1:14" s="11" customFormat="1" x14ac:dyDescent="0.2">
      <c r="A17" s="8" t="s">
        <v>40</v>
      </c>
      <c r="B17" s="9" t="s">
        <v>20</v>
      </c>
      <c r="C17" s="9" t="s">
        <v>42</v>
      </c>
      <c r="D17" s="9" t="s">
        <v>43</v>
      </c>
      <c r="E17" s="9">
        <v>22</v>
      </c>
      <c r="F17" s="9">
        <v>22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v>0</v>
      </c>
      <c r="M17" s="40">
        <v>95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108</v>
      </c>
      <c r="G28" s="17">
        <f>SUM(G14:G27)</f>
        <v>2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92.25</v>
      </c>
      <c r="N28" s="19">
        <f>AVERAGE(N14:N27)</f>
        <v>0.54749999999999999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URSULA ORTIZ MARTÍNEZ</v>
      </c>
      <c r="C37" s="22"/>
      <c r="D37" s="22"/>
      <c r="E37" s="13"/>
      <c r="F37" s="13"/>
      <c r="G37" s="22" t="s">
        <v>32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29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Sep 22- Enero 23</v>
      </c>
      <c r="M8" s="28"/>
      <c r="N8" s="28"/>
    </row>
    <row r="10" spans="1:14" x14ac:dyDescent="0.2">
      <c r="A10" s="4" t="s">
        <v>7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38</v>
      </c>
      <c r="B14" s="9" t="s">
        <v>33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URSULA ORTIZ MARTÍNEZ</v>
      </c>
      <c r="C37" s="22"/>
      <c r="D37" s="22"/>
      <c r="E37" s="13"/>
      <c r="F37" s="13"/>
      <c r="G37" s="22" t="s">
        <v>32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29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Sep 22- Enero 23</v>
      </c>
      <c r="M8" s="28"/>
      <c r="N8" s="28"/>
    </row>
    <row r="10" spans="1:14" x14ac:dyDescent="0.2">
      <c r="A10" s="4" t="s">
        <v>7</v>
      </c>
      <c r="B10" s="28" t="str">
        <f>'1'!B10</f>
        <v>URSULA ORTIZ MARTÍNEZ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38</v>
      </c>
      <c r="B14" s="9" t="s">
        <v>34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URSULA ORTIZ MARTÍNEZ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Normal="100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Sep 22- Enero 23</v>
      </c>
      <c r="M8" s="28"/>
      <c r="N8" s="28"/>
    </row>
    <row r="10" spans="1:14" x14ac:dyDescent="0.2">
      <c r="A10" s="4" t="s">
        <v>7</v>
      </c>
      <c r="B10" s="28" t="str">
        <f>'1'!B10</f>
        <v>URSULA ORTIZ MARTÍNEZ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38</v>
      </c>
      <c r="B14" s="9" t="s">
        <v>36</v>
      </c>
      <c r="C14" s="9" t="str">
        <f>'1'!C14</f>
        <v>102A</v>
      </c>
      <c r="D14" s="9" t="str">
        <f>'1'!D14</f>
        <v>IEME</v>
      </c>
      <c r="E14" s="9">
        <f>'1'!E14</f>
        <v>33</v>
      </c>
      <c r="F14" s="9">
        <v>36</v>
      </c>
      <c r="G14" s="9">
        <v>0</v>
      </c>
      <c r="H14" s="10">
        <f t="shared" ref="H14:H27" si="0">F14/E14</f>
        <v>1.0909090909090908</v>
      </c>
      <c r="I14" s="9">
        <f t="shared" ref="I14:I28" si="1">(E14-SUM(F14:G14))-K14</f>
        <v>-3</v>
      </c>
      <c r="J14" s="10">
        <f t="shared" ref="J14:J28" si="2">I14/E14</f>
        <v>-9.0909090909090912E-2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36</v>
      </c>
      <c r="G28" s="17">
        <f>SUM(G14:G27)</f>
        <v>0</v>
      </c>
      <c r="H28" s="18">
        <f>SUM(F28:G28)/E28</f>
        <v>0.32727272727272727</v>
      </c>
      <c r="I28" s="17">
        <f t="shared" si="1"/>
        <v>74</v>
      </c>
      <c r="J28" s="18">
        <f t="shared" si="2"/>
        <v>0.67272727272727273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URSULA ORTIZ MARTÍNEZ</v>
      </c>
      <c r="C37" s="22"/>
      <c r="D37" s="22"/>
      <c r="E37" s="13"/>
      <c r="F37" s="13"/>
      <c r="G37" s="22" t="s">
        <v>32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E2" zoomScale="120" zoomScaleNormal="12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29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/>
      <c r="C8" s="28"/>
      <c r="D8" s="14" t="s">
        <v>4</v>
      </c>
      <c r="E8" s="20"/>
      <c r="F8"/>
      <c r="G8" s="4" t="s">
        <v>5</v>
      </c>
      <c r="H8" s="20"/>
      <c r="I8" s="34" t="s">
        <v>6</v>
      </c>
      <c r="J8" s="34"/>
      <c r="K8" s="34"/>
      <c r="L8" s="28" t="str">
        <f>'1'!L8</f>
        <v>Sep 22- Enero 23</v>
      </c>
      <c r="M8" s="28"/>
      <c r="N8" s="28"/>
    </row>
    <row r="10" spans="1:14" x14ac:dyDescent="0.2">
      <c r="A10" s="4" t="s">
        <v>7</v>
      </c>
      <c r="B10" s="28" t="str">
        <f>'1'!B10</f>
        <v>URSULA ORTIZ MARTÍNEZ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 t="str">
        <f>'1'!C15</f>
        <v>102B</v>
      </c>
      <c r="D15" s="9" t="str">
        <f>'1'!D15</f>
        <v>IEME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102A</v>
      </c>
      <c r="D16" s="9" t="str">
        <f>'1'!D16</f>
        <v>IEME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DESARROLLO SUSTENTABLE</v>
      </c>
      <c r="B17" s="9"/>
      <c r="C17" s="9" t="str">
        <f>'1'!C17</f>
        <v>102B</v>
      </c>
      <c r="D17" s="9" t="str">
        <f>'1'!D17</f>
        <v>IEME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URSULA ORTIZ MARTÍNEZ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2022-10-22T04:13:07Z</dcterms:modified>
  <cp:category/>
  <cp:contentStatus/>
</cp:coreProperties>
</file>