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ITSSAT AGO22-ENE23\REPORTES\"/>
    </mc:Choice>
  </mc:AlternateContent>
  <bookViews>
    <workbookView xWindow="0" yWindow="0" windowWidth="20490" windowHeight="7530" activeTab="2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I14" i="25"/>
  <c r="J14" i="25" s="1"/>
  <c r="B10" i="25"/>
  <c r="B37" i="25" s="1"/>
  <c r="L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A27" i="22"/>
  <c r="C27" i="22"/>
  <c r="D27" i="22"/>
  <c r="E27" i="22"/>
  <c r="C14" i="22"/>
  <c r="D14" i="22"/>
  <c r="E14" i="22"/>
  <c r="B37" i="22"/>
  <c r="L8" i="22"/>
  <c r="H8" i="22"/>
  <c r="E8" i="22"/>
  <c r="K28" i="22"/>
  <c r="G28" i="22"/>
  <c r="F28" i="22"/>
  <c r="I27" i="22"/>
  <c r="I25" i="22"/>
  <c r="I24" i="22"/>
  <c r="I23" i="22"/>
  <c r="I21" i="22"/>
  <c r="I20" i="22"/>
  <c r="I19" i="22"/>
  <c r="L17" i="22"/>
  <c r="I17" i="22"/>
  <c r="L16" i="22"/>
  <c r="I16" i="22"/>
  <c r="L15" i="22"/>
  <c r="I15" i="22"/>
  <c r="B37" i="10"/>
  <c r="N28" i="10"/>
  <c r="M28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4" i="22" l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8" i="23"/>
  <c r="H19" i="23"/>
  <c r="H20" i="23"/>
  <c r="H21" i="23"/>
  <c r="H22" i="23"/>
  <c r="H23" i="23"/>
  <c r="H24" i="23"/>
  <c r="H25" i="23"/>
  <c r="H26" i="23"/>
  <c r="H27" i="23"/>
  <c r="E28" i="23"/>
  <c r="I18" i="22"/>
  <c r="I22" i="22"/>
  <c r="I26" i="22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<sst xmlns="http://schemas.openxmlformats.org/spreadsheetml/2006/main" count="192" uniqueCount="42">
  <si>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</si>
  <si>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</si>
  <si>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</si>
  <si>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</si>
  <si>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</si>
  <si>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</si>
  <si>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</si>
  <si>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</si>
  <si>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</si>
  <si>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</si>
  <si>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</si>
  <si>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</si>
  <si>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</si>
  <si>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</si>
  <si>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</si>
  <si>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</si>
  <si>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</si>
  <si>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</si>
  <si>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</si>
  <si>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</si>
  <si>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</si>
  <si>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</si>
  <si>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</si>
  <si>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</si>
  <si>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</si>
  <si>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</si>
  <si>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</si>
  <si>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</si>
  <si>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</si>
  <si>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INDUSTRIAL</t>
  </si>
  <si>
    <t>URSULA ORTIZ MARTÍNEZ</t>
  </si>
  <si>
    <t>Sep 22- Enero 23</t>
  </si>
  <si>
    <t>II</t>
  </si>
  <si>
    <t>III</t>
  </si>
  <si>
    <t>IV</t>
  </si>
  <si>
    <t>TALLER DE ÉTICA</t>
  </si>
  <si>
    <t>ELECTROMECÁNICA</t>
  </si>
  <si>
    <t>DESARROLLO SUSTENTABLE</t>
  </si>
  <si>
    <t>102A</t>
  </si>
  <si>
    <t>102B</t>
  </si>
  <si>
    <t>IEME</t>
  </si>
  <si>
    <t>MTRO. ESTEBAN DOMINGUEZ 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</si>
</sst>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110" zoomScaleNormal="110" zoomScaleSheetLayoutView="100" workbookViewId="0">
      <selection activeCell="F14" sqref="F14:F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36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9">
        <v>1</v>
      </c>
      <c r="C8" s="29"/>
      <c r="D8" s="14" t="s">
        <v>4</v>
      </c>
      <c r="E8" s="5">
        <v>2</v>
      </c>
      <c r="G8" s="4" t="s">
        <v>5</v>
      </c>
      <c r="H8" s="5">
        <v>2</v>
      </c>
      <c r="I8" s="35" t="s">
        <v>6</v>
      </c>
      <c r="J8" s="35"/>
      <c r="K8" s="35"/>
      <c r="L8" s="29" t="s">
        <v>31</v>
      </c>
      <c r="M8" s="29"/>
      <c r="N8" s="29"/>
    </row>
    <row r="10" spans="1:14" x14ac:dyDescent="0.2">
      <c r="A10" s="4" t="s">
        <v>7</v>
      </c>
      <c r="B10" s="29" t="s">
        <v>30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x14ac:dyDescent="0.2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8" t="s">
        <v>35</v>
      </c>
      <c r="B14" s="9" t="s">
        <v>20</v>
      </c>
      <c r="C14" s="9" t="s">
        <v>38</v>
      </c>
      <c r="D14" s="9" t="s">
        <v>40</v>
      </c>
      <c r="E14" s="9">
        <v>33</v>
      </c>
      <c r="F14" s="9">
        <v>32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v>0</v>
      </c>
      <c r="M14" s="21">
        <v>88</v>
      </c>
      <c r="N14" s="15">
        <v>0.76</v>
      </c>
    </row>
    <row r="15" spans="1:14" s="11" customFormat="1" x14ac:dyDescent="0.2">
      <c r="A15" s="8" t="s">
        <v>35</v>
      </c>
      <c r="B15" s="9" t="s">
        <v>20</v>
      </c>
      <c r="C15" s="9" t="s">
        <v>39</v>
      </c>
      <c r="D15" s="9" t="s">
        <v>40</v>
      </c>
      <c r="E15" s="9">
        <v>22</v>
      </c>
      <c r="F15" s="9">
        <v>22</v>
      </c>
      <c r="G15" s="9"/>
      <c r="H15" s="10"/>
      <c r="I15" s="9">
        <f t="shared" si="0"/>
        <v>0</v>
      </c>
      <c r="J15" s="10"/>
      <c r="K15" s="9">
        <v>0</v>
      </c>
      <c r="L15" s="10">
        <v>0</v>
      </c>
      <c r="M15" s="21">
        <v>95</v>
      </c>
      <c r="N15" s="15">
        <v>0.6</v>
      </c>
    </row>
    <row r="16" spans="1:14" s="11" customFormat="1" x14ac:dyDescent="0.2">
      <c r="A16" s="8" t="s">
        <v>37</v>
      </c>
      <c r="B16" s="9" t="s">
        <v>20</v>
      </c>
      <c r="C16" s="9" t="s">
        <v>38</v>
      </c>
      <c r="D16" s="9" t="s">
        <v>40</v>
      </c>
      <c r="E16" s="9">
        <v>33</v>
      </c>
      <c r="F16" s="9">
        <v>32</v>
      </c>
      <c r="G16" s="9"/>
      <c r="H16" s="10"/>
      <c r="I16" s="9">
        <f t="shared" si="0"/>
        <v>1</v>
      </c>
      <c r="J16" s="10"/>
      <c r="K16" s="9">
        <v>0</v>
      </c>
      <c r="L16" s="10">
        <v>0</v>
      </c>
      <c r="M16" s="21">
        <v>91</v>
      </c>
      <c r="N16" s="15">
        <v>0.28000000000000003</v>
      </c>
    </row>
    <row r="17" spans="1:14" s="11" customFormat="1" x14ac:dyDescent="0.2">
      <c r="A17" s="8" t="s">
        <v>37</v>
      </c>
      <c r="B17" s="9" t="s">
        <v>20</v>
      </c>
      <c r="C17" s="9" t="s">
        <v>39</v>
      </c>
      <c r="D17" s="9" t="s">
        <v>40</v>
      </c>
      <c r="E17" s="9">
        <v>22</v>
      </c>
      <c r="F17" s="9">
        <v>22</v>
      </c>
      <c r="G17" s="9"/>
      <c r="H17" s="10"/>
      <c r="I17" s="9">
        <f t="shared" si="0"/>
        <v>0</v>
      </c>
      <c r="J17" s="10"/>
      <c r="K17" s="9">
        <v>0</v>
      </c>
      <c r="L17" s="10">
        <v>0</v>
      </c>
      <c r="M17" s="21">
        <v>95</v>
      </c>
      <c r="N17" s="15">
        <v>0.55000000000000004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110</v>
      </c>
      <c r="F28" s="17">
        <f>SUM(F14:F27)</f>
        <v>108</v>
      </c>
      <c r="G28" s="17">
        <f>SUM(G14:G27)</f>
        <v>0</v>
      </c>
      <c r="H28" s="18"/>
      <c r="I28" s="17">
        <f t="shared" si="0"/>
        <v>2</v>
      </c>
      <c r="J28" s="18"/>
      <c r="K28" s="17">
        <f>SUM(K14:K27)</f>
        <v>0</v>
      </c>
      <c r="L28" s="18">
        <f t="shared" ref="L28" si="1">K28/E28</f>
        <v>0</v>
      </c>
      <c r="M28" s="17">
        <f>AVERAGE(M14:M27)</f>
        <v>92.25</v>
      </c>
      <c r="N28" s="19">
        <f>AVERAGE(N14:N27)</f>
        <v>0.54749999999999999</v>
      </c>
    </row>
    <row r="30" spans="1:14" ht="120" customHeight="1" x14ac:dyDescent="0.2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URSULA ORTIZ MARTÍNEZ</v>
      </c>
      <c r="C37" s="23"/>
      <c r="D37" s="23"/>
      <c r="E37" s="13"/>
      <c r="F37" s="13"/>
      <c r="G37" s="23" t="s">
        <v>41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110" zoomScaleNormal="110" zoomScaleSheetLayoutView="100" workbookViewId="0">
      <selection activeCell="N14" sqref="N14: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36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2</v>
      </c>
      <c r="C8" s="29"/>
      <c r="D8" s="14" t="s">
        <v>4</v>
      </c>
      <c r="E8" s="20">
        <f>'1'!E8</f>
        <v>2</v>
      </c>
      <c r="F8"/>
      <c r="G8" s="4" t="s">
        <v>5</v>
      </c>
      <c r="H8" s="20">
        <f>'1'!H8</f>
        <v>2</v>
      </c>
      <c r="I8" s="35" t="s">
        <v>6</v>
      </c>
      <c r="J8" s="35"/>
      <c r="K8" s="35"/>
      <c r="L8" s="29" t="str">
        <f>'1'!L8</f>
        <v>Sep 22- Enero 23</v>
      </c>
      <c r="M8" s="29"/>
      <c r="N8" s="29"/>
    </row>
    <row r="10" spans="1:14" x14ac:dyDescent="0.2">
      <c r="A10" s="4" t="s">
        <v>7</v>
      </c>
      <c r="B10" s="29" t="s">
        <v>30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x14ac:dyDescent="0.2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">
        <v>35</v>
      </c>
      <c r="B14" s="9" t="s">
        <v>32</v>
      </c>
      <c r="C14" s="9" t="str">
        <f>'1'!C14</f>
        <v>102A</v>
      </c>
      <c r="D14" s="9" t="str">
        <f>'1'!D14</f>
        <v>IEME</v>
      </c>
      <c r="E14" s="9">
        <f>'1'!E14</f>
        <v>33</v>
      </c>
      <c r="F14" s="9">
        <v>32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88</v>
      </c>
      <c r="N14" s="15">
        <v>0.76</v>
      </c>
    </row>
    <row r="15" spans="1:14" s="11" customFormat="1" x14ac:dyDescent="0.2">
      <c r="A15" s="9" t="str">
        <f>'1'!A15</f>
        <v>TALLER DE ÉTICA</v>
      </c>
      <c r="B15" s="9" t="s">
        <v>32</v>
      </c>
      <c r="C15" s="9" t="str">
        <f>'1'!C15</f>
        <v>102B</v>
      </c>
      <c r="D15" s="9" t="str">
        <f>'1'!D15</f>
        <v>IEME</v>
      </c>
      <c r="E15" s="9">
        <f>'1'!E15</f>
        <v>22</v>
      </c>
      <c r="F15" s="9">
        <v>22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95</v>
      </c>
      <c r="N15" s="15">
        <v>0.6</v>
      </c>
    </row>
    <row r="16" spans="1:14" s="11" customFormat="1" x14ac:dyDescent="0.2">
      <c r="A16" s="9" t="str">
        <f>'1'!A16</f>
        <v>DESARROLLO SUSTENTABLE</v>
      </c>
      <c r="B16" s="9" t="s">
        <v>32</v>
      </c>
      <c r="C16" s="9" t="str">
        <f>'1'!C16</f>
        <v>102A</v>
      </c>
      <c r="D16" s="9" t="str">
        <f>'1'!D16</f>
        <v>IEME</v>
      </c>
      <c r="E16" s="9">
        <f>'1'!E16</f>
        <v>33</v>
      </c>
      <c r="F16" s="9">
        <v>32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91</v>
      </c>
      <c r="N16" s="15">
        <v>0.28000000000000003</v>
      </c>
    </row>
    <row r="17" spans="1:14" s="11" customFormat="1" x14ac:dyDescent="0.2">
      <c r="A17" s="9" t="str">
        <f>'1'!A17</f>
        <v>DESARROLLO SUSTENTABLE</v>
      </c>
      <c r="B17" s="9" t="s">
        <v>32</v>
      </c>
      <c r="C17" s="9" t="str">
        <f>'1'!C17</f>
        <v>102B</v>
      </c>
      <c r="D17" s="9" t="str">
        <f>'1'!D17</f>
        <v>IEME</v>
      </c>
      <c r="E17" s="9">
        <f>'1'!E17</f>
        <v>22</v>
      </c>
      <c r="F17" s="9">
        <v>22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95</v>
      </c>
      <c r="N17" s="15">
        <v>0.55000000000000004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110</v>
      </c>
      <c r="F28" s="17">
        <f>SUM(F14:F27)</f>
        <v>108</v>
      </c>
      <c r="G28" s="17">
        <f>SUM(G14:G27)</f>
        <v>0</v>
      </c>
      <c r="H28" s="18"/>
      <c r="I28" s="17">
        <f t="shared" si="0"/>
        <v>2</v>
      </c>
      <c r="J28" s="18"/>
      <c r="K28" s="17">
        <f>SUM(K14:K27)</f>
        <v>0</v>
      </c>
      <c r="L28" s="18">
        <f t="shared" si="1"/>
        <v>0</v>
      </c>
      <c r="M28" s="17">
        <v>92.25</v>
      </c>
      <c r="N28" s="19">
        <v>0.55000000000000004</v>
      </c>
    </row>
    <row r="30" spans="1:14" ht="120" customHeight="1" x14ac:dyDescent="0.2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URSULA ORTIZ MARTÍNEZ</v>
      </c>
      <c r="C37" s="23"/>
      <c r="D37" s="23"/>
      <c r="E37" s="13"/>
      <c r="F37" s="13"/>
      <c r="G37" s="23" t="s">
        <v>41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8" zoomScale="130" zoomScaleNormal="130" zoomScaleSheetLayoutView="100" workbookViewId="0">
      <selection activeCell="N14" sqref="N14: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29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3</v>
      </c>
      <c r="C8" s="29"/>
      <c r="D8" s="14" t="s">
        <v>4</v>
      </c>
      <c r="E8" s="20">
        <f>'1'!E8</f>
        <v>2</v>
      </c>
      <c r="F8"/>
      <c r="G8" s="4" t="s">
        <v>5</v>
      </c>
      <c r="H8" s="20">
        <f>'1'!H8</f>
        <v>2</v>
      </c>
      <c r="I8" s="35" t="s">
        <v>6</v>
      </c>
      <c r="J8" s="35"/>
      <c r="K8" s="35"/>
      <c r="L8" s="29" t="str">
        <f>'1'!L8</f>
        <v>Sep 22- Enero 23</v>
      </c>
      <c r="M8" s="29"/>
      <c r="N8" s="29"/>
    </row>
    <row r="10" spans="1:14" x14ac:dyDescent="0.2">
      <c r="A10" s="4" t="s">
        <v>7</v>
      </c>
      <c r="B10" s="29" t="str">
        <f>'1'!B10</f>
        <v>URSULA ORTIZ MARTÍNEZ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x14ac:dyDescent="0.2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">
        <v>35</v>
      </c>
      <c r="B14" s="9" t="s">
        <v>33</v>
      </c>
      <c r="C14" s="9" t="str">
        <f>'1'!C14</f>
        <v>102A</v>
      </c>
      <c r="D14" s="9" t="str">
        <f>'1'!D14</f>
        <v>IEME</v>
      </c>
      <c r="E14" s="9">
        <f>'1'!E14</f>
        <v>33</v>
      </c>
      <c r="F14" s="9">
        <v>32</v>
      </c>
      <c r="G14" s="9">
        <v>0</v>
      </c>
      <c r="H14" s="10"/>
      <c r="I14" s="9">
        <f t="shared" ref="I14:I28" si="0">(E14-SUM(F14:G14))-K14</f>
        <v>1</v>
      </c>
      <c r="J14" s="10"/>
      <c r="K14" s="9"/>
      <c r="L14" s="10">
        <f t="shared" ref="L14:L28" si="1">K14/E14</f>
        <v>0</v>
      </c>
      <c r="M14" s="9">
        <v>88</v>
      </c>
      <c r="N14" s="15">
        <v>0.76</v>
      </c>
    </row>
    <row r="15" spans="1:14" s="11" customFormat="1" x14ac:dyDescent="0.2">
      <c r="A15" s="9" t="str">
        <f>'1'!A15</f>
        <v>TALLER DE ÉTICA</v>
      </c>
      <c r="B15" s="9" t="s">
        <v>33</v>
      </c>
      <c r="C15" s="9" t="str">
        <f>'1'!C15</f>
        <v>102B</v>
      </c>
      <c r="D15" s="9" t="str">
        <f>'1'!D15</f>
        <v>IEME</v>
      </c>
      <c r="E15" s="9">
        <f>'1'!E15</f>
        <v>22</v>
      </c>
      <c r="F15" s="9">
        <v>22</v>
      </c>
      <c r="G15" s="9"/>
      <c r="H15" s="10"/>
      <c r="I15" s="9">
        <f t="shared" si="0"/>
        <v>0</v>
      </c>
      <c r="J15" s="10"/>
      <c r="K15" s="9"/>
      <c r="L15" s="10">
        <f t="shared" si="1"/>
        <v>0</v>
      </c>
      <c r="M15" s="9">
        <v>95</v>
      </c>
      <c r="N15" s="15">
        <v>0.6</v>
      </c>
    </row>
    <row r="16" spans="1:14" s="11" customFormat="1" x14ac:dyDescent="0.2">
      <c r="A16" s="9" t="str">
        <f>'1'!A16</f>
        <v>DESARROLLO SUSTENTABLE</v>
      </c>
      <c r="B16" s="9" t="s">
        <v>33</v>
      </c>
      <c r="C16" s="9" t="str">
        <f>'1'!C16</f>
        <v>102A</v>
      </c>
      <c r="D16" s="9" t="str">
        <f>'1'!D16</f>
        <v>IEME</v>
      </c>
      <c r="E16" s="9">
        <f>'1'!E16</f>
        <v>33</v>
      </c>
      <c r="F16" s="9">
        <v>32</v>
      </c>
      <c r="G16" s="9"/>
      <c r="H16" s="10"/>
      <c r="I16" s="9">
        <f t="shared" si="0"/>
        <v>1</v>
      </c>
      <c r="J16" s="10"/>
      <c r="K16" s="9"/>
      <c r="L16" s="10">
        <f t="shared" si="1"/>
        <v>0</v>
      </c>
      <c r="M16" s="9">
        <v>91</v>
      </c>
      <c r="N16" s="15">
        <v>0.28000000000000003</v>
      </c>
    </row>
    <row r="17" spans="1:14" s="11" customFormat="1" x14ac:dyDescent="0.2">
      <c r="A17" s="9" t="str">
        <f>'1'!A17</f>
        <v>DESARROLLO SUSTENTABLE</v>
      </c>
      <c r="B17" s="9" t="s">
        <v>33</v>
      </c>
      <c r="C17" s="9" t="str">
        <f>'1'!C17</f>
        <v>102B</v>
      </c>
      <c r="D17" s="9" t="str">
        <f>'1'!D17</f>
        <v>IEME</v>
      </c>
      <c r="E17" s="9">
        <f>'1'!E17</f>
        <v>22</v>
      </c>
      <c r="F17" s="9">
        <v>22</v>
      </c>
      <c r="G17" s="9"/>
      <c r="H17" s="10"/>
      <c r="I17" s="9">
        <f t="shared" si="0"/>
        <v>0</v>
      </c>
      <c r="J17" s="10"/>
      <c r="K17" s="9"/>
      <c r="L17" s="10">
        <f t="shared" si="1"/>
        <v>0</v>
      </c>
      <c r="M17" s="9">
        <v>95</v>
      </c>
      <c r="N17" s="15">
        <v>0.55000000000000004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ref="H14:H27" si="2">F18/E18</f>
        <v>#DIV/0!</v>
      </c>
      <c r="I18" s="9">
        <f t="shared" si="0"/>
        <v>0</v>
      </c>
      <c r="J18" s="10" t="e">
        <f t="shared" ref="J14:J28" si="3">I18/E18</f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2"/>
        <v>#DIV/0!</v>
      </c>
      <c r="I19" s="9">
        <f t="shared" si="0"/>
        <v>0</v>
      </c>
      <c r="J19" s="10" t="e">
        <f t="shared" si="3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2"/>
        <v>#DIV/0!</v>
      </c>
      <c r="I20" s="9">
        <f t="shared" si="0"/>
        <v>0</v>
      </c>
      <c r="J20" s="10" t="e">
        <f t="shared" si="3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2"/>
        <v>#DIV/0!</v>
      </c>
      <c r="I21" s="9">
        <f t="shared" si="0"/>
        <v>0</v>
      </c>
      <c r="J21" s="10" t="e">
        <f t="shared" si="3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2"/>
        <v>#DIV/0!</v>
      </c>
      <c r="I22" s="9">
        <f t="shared" si="0"/>
        <v>0</v>
      </c>
      <c r="J22" s="10" t="e">
        <f t="shared" si="3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2"/>
        <v>#DIV/0!</v>
      </c>
      <c r="I23" s="9">
        <f t="shared" si="0"/>
        <v>0</v>
      </c>
      <c r="J23" s="10" t="e">
        <f t="shared" si="3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2"/>
        <v>#DIV/0!</v>
      </c>
      <c r="I24" s="9">
        <f t="shared" si="0"/>
        <v>0</v>
      </c>
      <c r="J24" s="10" t="e">
        <f t="shared" si="3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2"/>
        <v>#DIV/0!</v>
      </c>
      <c r="I25" s="9">
        <f t="shared" si="0"/>
        <v>0</v>
      </c>
      <c r="J25" s="10" t="e">
        <f t="shared" si="3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2"/>
        <v>#DIV/0!</v>
      </c>
      <c r="I26" s="9">
        <f t="shared" si="0"/>
        <v>0</v>
      </c>
      <c r="J26" s="10" t="e">
        <f t="shared" si="3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2"/>
        <v>#DIV/0!</v>
      </c>
      <c r="I27" s="9">
        <f t="shared" si="0"/>
        <v>0</v>
      </c>
      <c r="J27" s="10" t="e">
        <f t="shared" si="3"/>
        <v>#DIV/0!</v>
      </c>
      <c r="K27" s="9"/>
      <c r="L27" s="10" t="e">
        <f t="shared" si="1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110</v>
      </c>
      <c r="F28" s="17">
        <f>SUM(F14:F27)</f>
        <v>108</v>
      </c>
      <c r="G28" s="17">
        <f>SUM(G14:G27)</f>
        <v>0</v>
      </c>
      <c r="H28" s="18">
        <f>SUM(F28:G28)/E28</f>
        <v>0.98181818181818181</v>
      </c>
      <c r="I28" s="17">
        <f t="shared" si="0"/>
        <v>2</v>
      </c>
      <c r="J28" s="18">
        <f t="shared" si="3"/>
        <v>1.8181818181818181E-2</v>
      </c>
      <c r="K28" s="17">
        <f>SUM(K14:K27)</f>
        <v>0</v>
      </c>
      <c r="L28" s="18">
        <f t="shared" si="1"/>
        <v>0</v>
      </c>
      <c r="M28" s="17">
        <f>AVERAGE(M14:M27)</f>
        <v>92.25</v>
      </c>
      <c r="N28" s="19">
        <f>AVERAGE(N14:N27)</f>
        <v>0.54749999999999999</v>
      </c>
    </row>
    <row r="30" spans="1:14" ht="120" customHeight="1" x14ac:dyDescent="0.2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URSULA ORTIZ MARTÍNEZ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1" zoomScaleNormal="100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4</v>
      </c>
      <c r="C8" s="29"/>
      <c r="D8" s="14" t="s">
        <v>4</v>
      </c>
      <c r="E8" s="20">
        <f>'1'!E8</f>
        <v>2</v>
      </c>
      <c r="F8"/>
      <c r="G8" s="4" t="s">
        <v>5</v>
      </c>
      <c r="H8" s="20">
        <f>'1'!H8</f>
        <v>2</v>
      </c>
      <c r="I8" s="35" t="s">
        <v>6</v>
      </c>
      <c r="J8" s="35"/>
      <c r="K8" s="35"/>
      <c r="L8" s="29" t="str">
        <f>'1'!L8</f>
        <v>Sep 22- Enero 23</v>
      </c>
      <c r="M8" s="29"/>
      <c r="N8" s="29"/>
    </row>
    <row r="10" spans="1:14" x14ac:dyDescent="0.2">
      <c r="A10" s="4" t="s">
        <v>7</v>
      </c>
      <c r="B10" s="29" t="str">
        <f>'1'!B10</f>
        <v>URSULA ORTIZ MARTÍNEZ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x14ac:dyDescent="0.2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">
        <v>35</v>
      </c>
      <c r="B14" s="9" t="s">
        <v>34</v>
      </c>
      <c r="C14" s="9" t="str">
        <f>'1'!C14</f>
        <v>102A</v>
      </c>
      <c r="D14" s="9" t="str">
        <f>'1'!D14</f>
        <v>IEME</v>
      </c>
      <c r="E14" s="9">
        <f>'1'!E14</f>
        <v>33</v>
      </c>
      <c r="F14" s="9">
        <v>36</v>
      </c>
      <c r="G14" s="9">
        <v>0</v>
      </c>
      <c r="H14" s="10">
        <f t="shared" ref="H14:H27" si="0">F14/E14</f>
        <v>1.0909090909090908</v>
      </c>
      <c r="I14" s="9">
        <f t="shared" ref="I14:I28" si="1">(E14-SUM(F14:G14))-K14</f>
        <v>-3</v>
      </c>
      <c r="J14" s="10">
        <f t="shared" ref="J14:J28" si="2">I14/E14</f>
        <v>-9.0909090909090912E-2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TALLER DE ÉTICA</v>
      </c>
      <c r="B15" s="9"/>
      <c r="C15" s="9" t="str">
        <f>'1'!C15</f>
        <v>102B</v>
      </c>
      <c r="D15" s="9" t="str">
        <f>'1'!D15</f>
        <v>IEME</v>
      </c>
      <c r="E15" s="9">
        <f>'1'!E15</f>
        <v>22</v>
      </c>
      <c r="F15" s="9"/>
      <c r="G15" s="9"/>
      <c r="H15" s="10">
        <f t="shared" si="0"/>
        <v>0</v>
      </c>
      <c r="I15" s="9">
        <f t="shared" si="1"/>
        <v>22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DESARROLLO SUSTENTABLE</v>
      </c>
      <c r="B16" s="9"/>
      <c r="C16" s="9" t="str">
        <f>'1'!C16</f>
        <v>102A</v>
      </c>
      <c r="D16" s="9" t="str">
        <f>'1'!D16</f>
        <v>IEME</v>
      </c>
      <c r="E16" s="9">
        <f>'1'!E16</f>
        <v>33</v>
      </c>
      <c r="F16" s="9"/>
      <c r="G16" s="9"/>
      <c r="H16" s="10">
        <f t="shared" si="0"/>
        <v>0</v>
      </c>
      <c r="I16" s="9">
        <f t="shared" si="1"/>
        <v>33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DESARROLLO SUSTENTABLE</v>
      </c>
      <c r="B17" s="9"/>
      <c r="C17" s="9" t="str">
        <f>'1'!C17</f>
        <v>102B</v>
      </c>
      <c r="D17" s="9" t="str">
        <f>'1'!D17</f>
        <v>IEME</v>
      </c>
      <c r="E17" s="9">
        <f>'1'!E17</f>
        <v>22</v>
      </c>
      <c r="F17" s="9"/>
      <c r="G17" s="9"/>
      <c r="H17" s="10">
        <f t="shared" si="0"/>
        <v>0</v>
      </c>
      <c r="I17" s="9">
        <f t="shared" si="1"/>
        <v>22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110</v>
      </c>
      <c r="F28" s="17">
        <f>SUM(F14:F27)</f>
        <v>36</v>
      </c>
      <c r="G28" s="17">
        <f>SUM(G14:G27)</f>
        <v>0</v>
      </c>
      <c r="H28" s="18">
        <f>SUM(F28:G28)/E28</f>
        <v>0.32727272727272727</v>
      </c>
      <c r="I28" s="17">
        <f t="shared" si="1"/>
        <v>74</v>
      </c>
      <c r="J28" s="18">
        <f t="shared" si="2"/>
        <v>0.67272727272727273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URSULA ORTIZ MARTÍNEZ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E40" zoomScale="120" zoomScaleNormal="120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29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/>
      <c r="C8" s="29"/>
      <c r="D8" s="14" t="s">
        <v>4</v>
      </c>
      <c r="E8" s="20"/>
      <c r="F8"/>
      <c r="G8" s="4" t="s">
        <v>5</v>
      </c>
      <c r="H8" s="20"/>
      <c r="I8" s="35" t="s">
        <v>6</v>
      </c>
      <c r="J8" s="35"/>
      <c r="K8" s="35"/>
      <c r="L8" s="29" t="str">
        <f>'1'!L8</f>
        <v>Sep 22- Enero 23</v>
      </c>
      <c r="M8" s="29"/>
      <c r="N8" s="29"/>
    </row>
    <row r="10" spans="1:14" x14ac:dyDescent="0.2">
      <c r="A10" s="4" t="s">
        <v>7</v>
      </c>
      <c r="B10" s="29" t="str">
        <f>'1'!B10</f>
        <v>URSULA ORTIZ MARTÍNEZ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x14ac:dyDescent="0.2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>
        <v>0</v>
      </c>
      <c r="B14" s="9"/>
      <c r="C14" s="9">
        <v>0</v>
      </c>
      <c r="D14" s="9">
        <v>0</v>
      </c>
      <c r="E14" s="9"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9">
        <v>0</v>
      </c>
      <c r="B15" s="9"/>
      <c r="C15" s="9" t="str">
        <f>'1'!C15</f>
        <v>102B</v>
      </c>
      <c r="D15" s="9" t="str">
        <f>'1'!D15</f>
        <v>IEME</v>
      </c>
      <c r="E15" s="9">
        <f>'1'!E15</f>
        <v>22</v>
      </c>
      <c r="F15" s="9"/>
      <c r="G15" s="9"/>
      <c r="H15" s="10">
        <f t="shared" si="0"/>
        <v>0</v>
      </c>
      <c r="I15" s="9">
        <f t="shared" si="1"/>
        <v>22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DESARROLLO SUSTENTABLE</v>
      </c>
      <c r="B16" s="9"/>
      <c r="C16" s="9" t="str">
        <f>'1'!C16</f>
        <v>102A</v>
      </c>
      <c r="D16" s="9" t="str">
        <f>'1'!D16</f>
        <v>IEME</v>
      </c>
      <c r="E16" s="9">
        <f>'1'!E16</f>
        <v>33</v>
      </c>
      <c r="F16" s="9"/>
      <c r="G16" s="9"/>
      <c r="H16" s="10">
        <f t="shared" si="0"/>
        <v>0</v>
      </c>
      <c r="I16" s="9">
        <f t="shared" si="1"/>
        <v>33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DESARROLLO SUSTENTABLE</v>
      </c>
      <c r="B17" s="9"/>
      <c r="C17" s="9" t="str">
        <f>'1'!C17</f>
        <v>102B</v>
      </c>
      <c r="D17" s="9" t="str">
        <f>'1'!D17</f>
        <v>IEME</v>
      </c>
      <c r="E17" s="9">
        <f>'1'!E17</f>
        <v>22</v>
      </c>
      <c r="F17" s="9"/>
      <c r="G17" s="9"/>
      <c r="H17" s="10">
        <f t="shared" si="0"/>
        <v>0</v>
      </c>
      <c r="I17" s="9">
        <f t="shared" si="1"/>
        <v>22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77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77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URSULA ORTIZ MARTÍNEZ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Esteban Dominguez Fiscal</cp:lastModifiedBy>
  <cp:revision/>
  <dcterms:created xsi:type="dcterms:W3CDTF">2021-11-22T14:45:25Z</dcterms:created>
  <dcterms:modified xsi:type="dcterms:W3CDTF">2022-12-07T16:11:29Z</dcterms:modified>
  <cp:category/>
  <cp:contentStatus/>
</cp:coreProperties>
</file>