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ITSSAT AGO22-ENE23\REPORTES\"/>
    </mc:Choice>
  </mc:AlternateContent>
  <bookViews>
    <workbookView xWindow="0" yWindow="0" windowWidth="20490" windowHeight="753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I14" i="25"/>
  <c r="J14" i="25" s="1"/>
  <c r="B10" i="25"/>
  <c r="B37" i="25" s="1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I19" i="24"/>
  <c r="I18" i="24"/>
  <c r="I17" i="24"/>
  <c r="D17" i="24"/>
  <c r="C17" i="24"/>
  <c r="A17" i="24"/>
  <c r="I16" i="24"/>
  <c r="D16" i="24"/>
  <c r="C16" i="24"/>
  <c r="A16" i="24"/>
  <c r="I15" i="24"/>
  <c r="D15" i="24"/>
  <c r="C15" i="24"/>
  <c r="A15" i="24"/>
  <c r="E14" i="24"/>
  <c r="I14" i="24" s="1"/>
  <c r="D14" i="24"/>
  <c r="C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A18" i="22"/>
  <c r="C18" i="22"/>
  <c r="D18" i="22"/>
  <c r="E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A27" i="22"/>
  <c r="C27" i="22"/>
  <c r="D27" i="22"/>
  <c r="E27" i="22"/>
  <c r="C14" i="22"/>
  <c r="D14" i="22"/>
  <c r="E14" i="22"/>
  <c r="B37" i="22"/>
  <c r="L8" i="22"/>
  <c r="H8" i="22"/>
  <c r="E8" i="22"/>
  <c r="K28" i="22"/>
  <c r="G28" i="22"/>
  <c r="F28" i="22"/>
  <c r="I27" i="22"/>
  <c r="I25" i="22"/>
  <c r="I24" i="22"/>
  <c r="I23" i="22"/>
  <c r="I21" i="22"/>
  <c r="I20" i="22"/>
  <c r="I19" i="22"/>
  <c r="L17" i="22"/>
  <c r="I17" i="22"/>
  <c r="L16" i="22"/>
  <c r="I16" i="22"/>
  <c r="L15" i="22"/>
  <c r="I15" i="22"/>
  <c r="B37" i="10"/>
  <c r="N28" i="10"/>
  <c r="M28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14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E28" i="23"/>
  <c r="I18" i="22"/>
  <c r="I22" i="22"/>
  <c r="I26" i="22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<sst xmlns="http://schemas.openxmlformats.org/spreadsheetml/2006/main" count="205" uniqueCount="44">
  <si>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</si>
  <si>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</si>
  <si>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</si>
  <si>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</si>
  <si>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</si>
  <si>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</si>
  <si>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</si>
  <si>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</si>
  <si>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</si>
  <si>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</si>
  <si>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</si>
  <si>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</si>
  <si>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</si>
  <si>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</si>
  <si>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</si>
  <si>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</si>
  <si>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</si>
  <si>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</si>
  <si>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</si>
  <si>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</si>
  <si>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</si>
  <si>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</si>
  <si>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</si>
  <si>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</si>
  <si>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</si>
  <si>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</si>
  <si>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</si>
  <si>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</si>
  <si>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</si>
  <si>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INDUSTRIAL</t>
  </si>
  <si>
    <t>URSULA ORTIZ MARTÍNEZ</t>
  </si>
  <si>
    <t>Sep 22- Enero 23</t>
  </si>
  <si>
    <t>II</t>
  </si>
  <si>
    <t>III</t>
  </si>
  <si>
    <t>IV</t>
  </si>
  <si>
    <t>TALLER DE ÉTICA</t>
  </si>
  <si>
    <t>ELECTROMECÁNICA</t>
  </si>
  <si>
    <t>DESARROLLO SUSTENTABLE</t>
  </si>
  <si>
    <t>102A</t>
  </si>
  <si>
    <t>102B</t>
  </si>
  <si>
    <t>IEME</t>
  </si>
  <si>
    <t>MTRO. ESTEBAN DOMINGUEZ FISCAL</t>
  </si>
  <si>
    <t>V</t>
  </si>
  <si>
    <t>MTR. 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</si>
</sst>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5" zoomScale="110" zoomScaleNormal="110" zoomScaleSheetLayoutView="100" workbookViewId="0">
      <selection activeCell="F14" sqref="F14:F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4">
        <v>1</v>
      </c>
      <c r="C8" s="34"/>
      <c r="D8" s="14" t="s">
        <v>4</v>
      </c>
      <c r="E8" s="5">
        <v>2</v>
      </c>
      <c r="G8" s="4" t="s">
        <v>5</v>
      </c>
      <c r="H8" s="5">
        <v>2</v>
      </c>
      <c r="I8" s="33" t="s">
        <v>6</v>
      </c>
      <c r="J8" s="33"/>
      <c r="K8" s="33"/>
      <c r="L8" s="34" t="s">
        <v>31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8" t="s">
        <v>35</v>
      </c>
      <c r="B14" s="9" t="s">
        <v>20</v>
      </c>
      <c r="C14" s="9" t="s">
        <v>38</v>
      </c>
      <c r="D14" s="9" t="s">
        <v>40</v>
      </c>
      <c r="E14" s="9">
        <v>33</v>
      </c>
      <c r="F14" s="9">
        <v>32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v>0</v>
      </c>
      <c r="M14" s="21">
        <v>88</v>
      </c>
      <c r="N14" s="15">
        <v>0.76</v>
      </c>
    </row>
    <row r="15" spans="1:14" s="11" customFormat="1" x14ac:dyDescent="0.2">
      <c r="A15" s="8" t="s">
        <v>35</v>
      </c>
      <c r="B15" s="9" t="s">
        <v>20</v>
      </c>
      <c r="C15" s="9" t="s">
        <v>39</v>
      </c>
      <c r="D15" s="9" t="s">
        <v>40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21">
        <v>95</v>
      </c>
      <c r="N15" s="15">
        <v>0.6</v>
      </c>
    </row>
    <row r="16" spans="1:14" s="11" customFormat="1" x14ac:dyDescent="0.2">
      <c r="A16" s="8" t="s">
        <v>37</v>
      </c>
      <c r="B16" s="9" t="s">
        <v>20</v>
      </c>
      <c r="C16" s="9" t="s">
        <v>38</v>
      </c>
      <c r="D16" s="9" t="s">
        <v>40</v>
      </c>
      <c r="E16" s="9"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v>0</v>
      </c>
      <c r="M16" s="21">
        <v>91</v>
      </c>
      <c r="N16" s="15">
        <v>0.28000000000000003</v>
      </c>
    </row>
    <row r="17" spans="1:14" s="11" customFormat="1" x14ac:dyDescent="0.2">
      <c r="A17" s="8" t="s">
        <v>37</v>
      </c>
      <c r="B17" s="9" t="s">
        <v>20</v>
      </c>
      <c r="C17" s="9" t="s">
        <v>39</v>
      </c>
      <c r="D17" s="9" t="s">
        <v>40</v>
      </c>
      <c r="E17" s="9"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21">
        <v>95</v>
      </c>
      <c r="N17" s="15">
        <v>0.55000000000000004</v>
      </c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ref="L28" si="1">K28/E28</f>
        <v>0</v>
      </c>
      <c r="M28" s="17">
        <f>AVERAGE(M14:M27)</f>
        <v>92.25</v>
      </c>
      <c r="N28" s="19">
        <f>AVERAGE(N14:N27)</f>
        <v>0.54749999999999999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41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29" zoomScale="110" zoomScaleNormal="110" zoomScaleSheetLayoutView="100" workbookViewId="0">
      <selection activeCell="N14" sqref="N14: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2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Sep 22- Enero 23</v>
      </c>
      <c r="M8" s="34"/>
      <c r="N8" s="34"/>
    </row>
    <row r="10" spans="1:14" x14ac:dyDescent="0.2">
      <c r="A10" s="4" t="s">
        <v>7</v>
      </c>
      <c r="B10" s="34" t="s">
        <v>30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35</v>
      </c>
      <c r="B14" s="9" t="s">
        <v>32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32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88</v>
      </c>
      <c r="N14" s="15">
        <v>0.76</v>
      </c>
    </row>
    <row r="15" spans="1:14" s="11" customFormat="1" x14ac:dyDescent="0.2">
      <c r="A15" s="9" t="str">
        <f>'1'!A15</f>
        <v>TALLER DE ÉTICA</v>
      </c>
      <c r="B15" s="9" t="s">
        <v>32</v>
      </c>
      <c r="C15" s="9" t="str">
        <f>'1'!C15</f>
        <v>102B</v>
      </c>
      <c r="D15" s="9" t="str">
        <f>'1'!D15</f>
        <v>IEME</v>
      </c>
      <c r="E15" s="9">
        <f>'1'!E15</f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95</v>
      </c>
      <c r="N15" s="15">
        <v>0.6</v>
      </c>
    </row>
    <row r="16" spans="1:14" s="11" customFormat="1" x14ac:dyDescent="0.2">
      <c r="A16" s="9" t="str">
        <f>'1'!A16</f>
        <v>DESARROLLO SUSTENTABLE</v>
      </c>
      <c r="B16" s="9" t="s">
        <v>32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32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91</v>
      </c>
      <c r="N16" s="15">
        <v>0.28000000000000003</v>
      </c>
    </row>
    <row r="17" spans="1:14" s="11" customFormat="1" x14ac:dyDescent="0.2">
      <c r="A17" s="9" t="str">
        <f>'1'!A17</f>
        <v>DESARROLLO SUSTENTABLE</v>
      </c>
      <c r="B17" s="9" t="s">
        <v>32</v>
      </c>
      <c r="C17" s="9" t="str">
        <f>'1'!C17</f>
        <v>102B</v>
      </c>
      <c r="D17" s="9" t="str">
        <f>'1'!D17</f>
        <v>IEME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95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/>
      <c r="L18" s="10"/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>
        <f t="shared" si="0"/>
        <v>0</v>
      </c>
      <c r="J20" s="10"/>
      <c r="K20" s="9"/>
      <c r="L20" s="10"/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>
        <f t="shared" si="0"/>
        <v>0</v>
      </c>
      <c r="J21" s="10"/>
      <c r="K21" s="9"/>
      <c r="L21" s="10"/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>
        <f t="shared" si="0"/>
        <v>0</v>
      </c>
      <c r="J22" s="10"/>
      <c r="K22" s="9"/>
      <c r="L22" s="10"/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>
        <f t="shared" si="0"/>
        <v>0</v>
      </c>
      <c r="J23" s="10"/>
      <c r="K23" s="9"/>
      <c r="L23" s="10"/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>
        <f t="shared" si="0"/>
        <v>0</v>
      </c>
      <c r="J24" s="10"/>
      <c r="K24" s="9"/>
      <c r="L24" s="10"/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>
        <f t="shared" si="0"/>
        <v>0</v>
      </c>
      <c r="J25" s="10"/>
      <c r="K25" s="9"/>
      <c r="L25" s="10"/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>
        <f t="shared" si="0"/>
        <v>0</v>
      </c>
      <c r="J26" s="10"/>
      <c r="K26" s="9"/>
      <c r="L26" s="10"/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>
        <f t="shared" si="0"/>
        <v>0</v>
      </c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v>92.25</v>
      </c>
      <c r="N28" s="19">
        <v>0.55000000000000004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41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1" zoomScale="130" zoomScaleNormal="13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36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3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Sep 22- Enero 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35</v>
      </c>
      <c r="B14" s="9" t="s">
        <v>33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32</v>
      </c>
      <c r="G14" s="9">
        <v>0</v>
      </c>
      <c r="H14" s="10"/>
      <c r="I14" s="9">
        <f t="shared" ref="I14:I28" si="0">(E14-SUM(F14:G14))-K14</f>
        <v>1</v>
      </c>
      <c r="J14" s="10"/>
      <c r="K14" s="9"/>
      <c r="L14" s="10">
        <f t="shared" ref="L14:L28" si="1">K14/E14</f>
        <v>0</v>
      </c>
      <c r="M14" s="9">
        <v>88</v>
      </c>
      <c r="N14" s="15">
        <v>0.76</v>
      </c>
    </row>
    <row r="15" spans="1:14" s="11" customFormat="1" x14ac:dyDescent="0.2">
      <c r="A15" s="9" t="str">
        <f>'1'!A15</f>
        <v>TALLER DE ÉTICA</v>
      </c>
      <c r="B15" s="9" t="s">
        <v>33</v>
      </c>
      <c r="C15" s="9" t="str">
        <f>'1'!C15</f>
        <v>102B</v>
      </c>
      <c r="D15" s="9" t="str">
        <f>'1'!D15</f>
        <v>IEME</v>
      </c>
      <c r="E15" s="9">
        <f>'1'!E15</f>
        <v>22</v>
      </c>
      <c r="F15" s="9">
        <v>22</v>
      </c>
      <c r="G15" s="9"/>
      <c r="H15" s="10"/>
      <c r="I15" s="9">
        <f t="shared" si="0"/>
        <v>0</v>
      </c>
      <c r="J15" s="10"/>
      <c r="K15" s="9"/>
      <c r="L15" s="10">
        <f t="shared" si="1"/>
        <v>0</v>
      </c>
      <c r="M15" s="9">
        <v>95</v>
      </c>
      <c r="N15" s="15">
        <v>0.6</v>
      </c>
    </row>
    <row r="16" spans="1:14" s="11" customFormat="1" x14ac:dyDescent="0.2">
      <c r="A16" s="9" t="str">
        <f>'1'!A16</f>
        <v>DESARROLLO SUSTENTABLE</v>
      </c>
      <c r="B16" s="9" t="s">
        <v>33</v>
      </c>
      <c r="C16" s="9" t="str">
        <f>'1'!C16</f>
        <v>102A</v>
      </c>
      <c r="D16" s="9" t="str">
        <f>'1'!D16</f>
        <v>IEME</v>
      </c>
      <c r="E16" s="9">
        <f>'1'!E16</f>
        <v>33</v>
      </c>
      <c r="F16" s="9">
        <v>32</v>
      </c>
      <c r="G16" s="9"/>
      <c r="H16" s="10"/>
      <c r="I16" s="9">
        <f t="shared" si="0"/>
        <v>1</v>
      </c>
      <c r="J16" s="10"/>
      <c r="K16" s="9"/>
      <c r="L16" s="10">
        <f t="shared" si="1"/>
        <v>0</v>
      </c>
      <c r="M16" s="9">
        <v>91</v>
      </c>
      <c r="N16" s="15">
        <v>0.28000000000000003</v>
      </c>
    </row>
    <row r="17" spans="1:14" s="11" customFormat="1" x14ac:dyDescent="0.2">
      <c r="A17" s="9" t="str">
        <f>'1'!A17</f>
        <v>DESARROLLO SUSTENTABLE</v>
      </c>
      <c r="B17" s="9" t="s">
        <v>33</v>
      </c>
      <c r="C17" s="9" t="str">
        <f>'1'!C17</f>
        <v>102B</v>
      </c>
      <c r="D17" s="9" t="str">
        <f>'1'!D17</f>
        <v>IEME</v>
      </c>
      <c r="E17" s="9">
        <f>'1'!E17</f>
        <v>22</v>
      </c>
      <c r="F17" s="9">
        <v>22</v>
      </c>
      <c r="G17" s="9"/>
      <c r="H17" s="10"/>
      <c r="I17" s="9">
        <f t="shared" si="0"/>
        <v>0</v>
      </c>
      <c r="J17" s="10"/>
      <c r="K17" s="9"/>
      <c r="L17" s="10">
        <f t="shared" si="1"/>
        <v>0</v>
      </c>
      <c r="M17" s="9">
        <v>95</v>
      </c>
      <c r="N17" s="15">
        <v>0.55000000000000004</v>
      </c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110</v>
      </c>
      <c r="F28" s="17">
        <f>SUM(F14:F27)</f>
        <v>108</v>
      </c>
      <c r="G28" s="17">
        <f>SUM(G14:G27)</f>
        <v>0</v>
      </c>
      <c r="H28" s="18">
        <f>SUM(F28:G28)/E28</f>
        <v>0.98181818181818181</v>
      </c>
      <c r="I28" s="17">
        <f t="shared" si="0"/>
        <v>2</v>
      </c>
      <c r="J28" s="18">
        <f t="shared" si="3"/>
        <v>1.8181818181818181E-2</v>
      </c>
      <c r="K28" s="17">
        <f>SUM(K14:K27)</f>
        <v>0</v>
      </c>
      <c r="L28" s="18">
        <f t="shared" si="1"/>
        <v>0</v>
      </c>
      <c r="M28" s="17">
        <f>AVERAGE(M14:M27)</f>
        <v>92.25</v>
      </c>
      <c r="N28" s="19">
        <f>AVERAGE(N14:N27)</f>
        <v>0.54749999999999999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41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B34" zoomScale="136" zoomScaleNormal="10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/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>
        <v>4</v>
      </c>
      <c r="C8" s="34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3" t="s">
        <v>6</v>
      </c>
      <c r="J8" s="33"/>
      <c r="K8" s="33"/>
      <c r="L8" s="34" t="str">
        <f>'1'!L8</f>
        <v>Sep 22- Enero 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 t="s">
        <v>35</v>
      </c>
      <c r="B14" s="9" t="s">
        <v>34</v>
      </c>
      <c r="C14" s="9" t="str">
        <f>'1'!C14</f>
        <v>102A</v>
      </c>
      <c r="D14" s="9" t="str">
        <f>'1'!D14</f>
        <v>IEME</v>
      </c>
      <c r="E14" s="9">
        <f>'1'!E14</f>
        <v>33</v>
      </c>
      <c r="F14" s="9">
        <v>30</v>
      </c>
      <c r="G14" s="9">
        <v>0</v>
      </c>
      <c r="H14" s="10"/>
      <c r="I14" s="9">
        <f t="shared" ref="I14:I28" si="0">(E14-SUM(F14:G14))-K14</f>
        <v>3</v>
      </c>
      <c r="J14" s="10"/>
      <c r="K14" s="9"/>
      <c r="L14" s="10">
        <f t="shared" ref="L14:L28" si="1">K14/E14</f>
        <v>0</v>
      </c>
      <c r="M14" s="9">
        <v>85.45</v>
      </c>
      <c r="N14" s="15">
        <v>0.57569999999999999</v>
      </c>
    </row>
    <row r="15" spans="1:14" s="11" customFormat="1" x14ac:dyDescent="0.2">
      <c r="A15" s="9" t="str">
        <f>'1'!A15</f>
        <v>TALLER DE ÉTICA</v>
      </c>
      <c r="B15" s="9" t="s">
        <v>34</v>
      </c>
      <c r="C15" s="9" t="str">
        <f>'1'!C15</f>
        <v>102B</v>
      </c>
      <c r="D15" s="9" t="str">
        <f>'1'!D15</f>
        <v>IEME</v>
      </c>
      <c r="E15" s="9">
        <v>23</v>
      </c>
      <c r="F15" s="9">
        <v>22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81.3</v>
      </c>
      <c r="N15" s="15">
        <v>0.60860000000000003</v>
      </c>
    </row>
    <row r="16" spans="1:14" s="11" customFormat="1" x14ac:dyDescent="0.2">
      <c r="A16" s="9" t="str">
        <f>'1'!A16</f>
        <v>DESARROLLO SUSTENTABLE</v>
      </c>
      <c r="B16" s="9" t="s">
        <v>34</v>
      </c>
      <c r="C16" s="9" t="str">
        <f>'1'!C16</f>
        <v>102A</v>
      </c>
      <c r="D16" s="9" t="str">
        <f>'1'!D16</f>
        <v>IEME</v>
      </c>
      <c r="E16" s="9">
        <v>35</v>
      </c>
      <c r="F16" s="9">
        <v>32</v>
      </c>
      <c r="G16" s="9"/>
      <c r="H16" s="10"/>
      <c r="I16" s="9">
        <f t="shared" si="0"/>
        <v>3</v>
      </c>
      <c r="J16" s="10"/>
      <c r="K16" s="9"/>
      <c r="L16" s="10">
        <f t="shared" si="1"/>
        <v>0</v>
      </c>
      <c r="M16" s="9">
        <v>79</v>
      </c>
      <c r="N16" s="15">
        <v>0.6</v>
      </c>
    </row>
    <row r="17" spans="1:14" s="11" customFormat="1" x14ac:dyDescent="0.2">
      <c r="A17" s="9" t="str">
        <f>'1'!A17</f>
        <v>DESARROLLO SUSTENTABLE</v>
      </c>
      <c r="B17" s="9" t="s">
        <v>34</v>
      </c>
      <c r="C17" s="9" t="str">
        <f>'1'!C17</f>
        <v>102B</v>
      </c>
      <c r="D17" s="9" t="str">
        <f>'1'!D17</f>
        <v>IEME</v>
      </c>
      <c r="E17" s="9">
        <v>23</v>
      </c>
      <c r="F17" s="9">
        <v>22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9">
        <v>84.78</v>
      </c>
      <c r="N17" s="15">
        <v>0.47820000000000001</v>
      </c>
    </row>
    <row r="18" spans="1:14" s="11" customFormat="1" x14ac:dyDescent="0.2">
      <c r="A18" s="9" t="s">
        <v>37</v>
      </c>
      <c r="B18" s="9" t="s">
        <v>42</v>
      </c>
      <c r="C18" s="9" t="s">
        <v>38</v>
      </c>
      <c r="D18" s="9" t="s">
        <v>40</v>
      </c>
      <c r="E18" s="9">
        <v>35</v>
      </c>
      <c r="F18" s="9">
        <v>32</v>
      </c>
      <c r="G18" s="9"/>
      <c r="H18" s="10"/>
      <c r="I18" s="9">
        <f t="shared" si="0"/>
        <v>3</v>
      </c>
      <c r="J18" s="10"/>
      <c r="K18" s="9"/>
      <c r="L18" s="10">
        <f t="shared" si="1"/>
        <v>0</v>
      </c>
      <c r="M18" s="9">
        <v>76.14</v>
      </c>
      <c r="N18" s="15">
        <v>0.6</v>
      </c>
    </row>
    <row r="19" spans="1:14" s="11" customFormat="1" x14ac:dyDescent="0.2">
      <c r="A19" s="9" t="s">
        <v>37</v>
      </c>
      <c r="B19" s="9" t="s">
        <v>42</v>
      </c>
      <c r="C19" s="9" t="s">
        <v>39</v>
      </c>
      <c r="D19" s="9" t="s">
        <v>40</v>
      </c>
      <c r="E19" s="9">
        <v>23</v>
      </c>
      <c r="F19" s="9">
        <v>22</v>
      </c>
      <c r="G19" s="9"/>
      <c r="H19" s="10"/>
      <c r="I19" s="9">
        <f t="shared" si="0"/>
        <v>1</v>
      </c>
      <c r="J19" s="10"/>
      <c r="K19" s="9"/>
      <c r="L19" s="10">
        <f t="shared" si="1"/>
        <v>0</v>
      </c>
      <c r="M19" s="9">
        <v>80.430000000000007</v>
      </c>
      <c r="N19" s="15">
        <v>0.43469999999999998</v>
      </c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ref="H20:H27" si="2">F20/E20</f>
        <v>#DIV/0!</v>
      </c>
      <c r="I20" s="9">
        <f t="shared" si="0"/>
        <v>0</v>
      </c>
      <c r="J20" s="10" t="e">
        <f t="shared" ref="J20:J28" si="3">I20/E20</f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172</v>
      </c>
      <c r="F28" s="17">
        <f>SUM(F14:F27)</f>
        <v>160</v>
      </c>
      <c r="G28" s="17">
        <f>SUM(G14:G27)</f>
        <v>0</v>
      </c>
      <c r="H28" s="18">
        <f>SUM(F28:G28)/E28</f>
        <v>0.93023255813953487</v>
      </c>
      <c r="I28" s="17">
        <f t="shared" si="0"/>
        <v>12</v>
      </c>
      <c r="J28" s="18">
        <f t="shared" si="3"/>
        <v>6.9767441860465115E-2</v>
      </c>
      <c r="K28" s="17">
        <f>SUM(K14:K27)</f>
        <v>0</v>
      </c>
      <c r="L28" s="18">
        <f t="shared" si="1"/>
        <v>0</v>
      </c>
      <c r="M28" s="17">
        <f>AVERAGE(M14:M27)</f>
        <v>81.183333333333323</v>
      </c>
      <c r="N28" s="19">
        <f>AVERAGE(N14:N27)</f>
        <v>0.54953333333333332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 t="s">
        <v>43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E40" zoomScale="120" zoomScaleNormal="120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29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4"/>
      <c r="C8" s="34"/>
      <c r="D8" s="14" t="s">
        <v>4</v>
      </c>
      <c r="E8" s="20"/>
      <c r="F8"/>
      <c r="G8" s="4" t="s">
        <v>5</v>
      </c>
      <c r="H8" s="20"/>
      <c r="I8" s="33" t="s">
        <v>6</v>
      </c>
      <c r="J8" s="33"/>
      <c r="K8" s="33"/>
      <c r="L8" s="34" t="str">
        <f>'1'!L8</f>
        <v>Sep 22- Enero 23</v>
      </c>
      <c r="M8" s="34"/>
      <c r="N8" s="34"/>
    </row>
    <row r="10" spans="1:14" x14ac:dyDescent="0.2">
      <c r="A10" s="4" t="s">
        <v>7</v>
      </c>
      <c r="B10" s="34" t="str">
        <f>'1'!B10</f>
        <v>URSULA ORTIZ MARTÍNEZ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1" t="s">
        <v>9</v>
      </c>
      <c r="C12" s="31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28" t="s">
        <v>20</v>
      </c>
    </row>
    <row r="13" spans="1:14" x14ac:dyDescent="0.2">
      <c r="A13" s="36"/>
      <c r="B13" s="32"/>
      <c r="C13" s="32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">
      <c r="A14" s="9">
        <v>0</v>
      </c>
      <c r="B14" s="9"/>
      <c r="C14" s="9">
        <v>0</v>
      </c>
      <c r="D14" s="9">
        <v>0</v>
      </c>
      <c r="E14" s="9"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2">
      <c r="A15" s="9">
        <v>0</v>
      </c>
      <c r="B15" s="9"/>
      <c r="C15" s="9" t="str">
        <f>'1'!C15</f>
        <v>102B</v>
      </c>
      <c r="D15" s="9" t="str">
        <f>'1'!D15</f>
        <v>IEME</v>
      </c>
      <c r="E15" s="9">
        <f>'1'!E15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DESARROLLO SUSTENTABLE</v>
      </c>
      <c r="B16" s="9"/>
      <c r="C16" s="9" t="str">
        <f>'1'!C16</f>
        <v>102A</v>
      </c>
      <c r="D16" s="9" t="str">
        <f>'1'!D16</f>
        <v>IEME</v>
      </c>
      <c r="E16" s="9">
        <f>'1'!E16</f>
        <v>33</v>
      </c>
      <c r="F16" s="9"/>
      <c r="G16" s="9"/>
      <c r="H16" s="10">
        <f t="shared" si="0"/>
        <v>0</v>
      </c>
      <c r="I16" s="9">
        <f t="shared" si="1"/>
        <v>33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DESARROLLO SUSTENTABLE</v>
      </c>
      <c r="B17" s="9"/>
      <c r="C17" s="9" t="str">
        <f>'1'!C17</f>
        <v>102B</v>
      </c>
      <c r="D17" s="9" t="str">
        <f>'1'!D17</f>
        <v>IEME</v>
      </c>
      <c r="E17" s="9">
        <f>'1'!E17</f>
        <v>22</v>
      </c>
      <c r="F17" s="9"/>
      <c r="G17" s="9"/>
      <c r="H17" s="10">
        <f t="shared" si="0"/>
        <v>0</v>
      </c>
      <c r="I17" s="9">
        <f t="shared" si="1"/>
        <v>22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0" t="s">
        <v>25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">
      <c r="A32" s="12"/>
    </row>
    <row r="33" spans="1:10" x14ac:dyDescent="0.2">
      <c r="B33" s="37" t="s">
        <v>26</v>
      </c>
      <c r="C33" s="37"/>
      <c r="D33" s="37"/>
      <c r="G33" s="22" t="s">
        <v>27</v>
      </c>
      <c r="H33" s="22"/>
      <c r="I33" s="22"/>
      <c r="J33" s="22"/>
    </row>
    <row r="34" spans="1:10" ht="62.25" customHeight="1" x14ac:dyDescent="0.2">
      <c r="B34" s="38"/>
      <c r="C34" s="38"/>
      <c r="D34" s="38"/>
      <c r="G34" s="34"/>
      <c r="H34" s="34"/>
      <c r="I34" s="34"/>
      <c r="J34" s="34"/>
    </row>
    <row r="35" spans="1:10" hidden="1" x14ac:dyDescent="0.2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"/>
    <row r="37" spans="1:10" ht="45" customHeight="1" x14ac:dyDescent="0.2">
      <c r="B37" s="40" t="str">
        <f>B10</f>
        <v>URSULA ORTIZ MARTÍNEZ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Esteban Dominguez Fiscal</cp:lastModifiedBy>
  <cp:revision/>
  <dcterms:created xsi:type="dcterms:W3CDTF">2021-11-22T14:45:25Z</dcterms:created>
  <dcterms:modified xsi:type="dcterms:W3CDTF">2023-01-17T18:24:51Z</dcterms:modified>
  <cp:category/>
  <cp:contentStatus/>
</cp:coreProperties>
</file>