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 AGO22-ENE23\REPORTES\"/>
    </mc:Choice>
  </mc:AlternateContent>
  <bookViews>
    <workbookView xWindow="0" yWindow="0" windowWidth="20490" windowHeight="753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I17" i="25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I14" i="25"/>
  <c r="J14" i="25" s="1"/>
  <c r="B10" i="25"/>
  <c r="B37" i="25" s="1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I19" i="24"/>
  <c r="I18" i="24"/>
  <c r="I17" i="24"/>
  <c r="D17" i="24"/>
  <c r="C17" i="24"/>
  <c r="A17" i="24"/>
  <c r="I16" i="24"/>
  <c r="D16" i="24"/>
  <c r="C16" i="24"/>
  <c r="A16" i="24"/>
  <c r="I15" i="24"/>
  <c r="D15" i="24"/>
  <c r="C15" i="24"/>
  <c r="A15" i="24"/>
  <c r="E14" i="24"/>
  <c r="I14" i="24" s="1"/>
  <c r="D14" i="24"/>
  <c r="C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E14" i="22"/>
  <c r="B37" i="22"/>
  <c r="L8" i="22"/>
  <c r="H8" i="22"/>
  <c r="E8" i="22"/>
  <c r="K28" i="22"/>
  <c r="G28" i="22"/>
  <c r="F28" i="22"/>
  <c r="I27" i="22"/>
  <c r="I25" i="22"/>
  <c r="I24" i="22"/>
  <c r="I23" i="22"/>
  <c r="I21" i="22"/>
  <c r="I20" i="22"/>
  <c r="I19" i="22"/>
  <c r="L17" i="22"/>
  <c r="I17" i="22"/>
  <c r="L16" i="22"/>
  <c r="I16" i="22"/>
  <c r="L15" i="22"/>
  <c r="I15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4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I22" i="22"/>
  <c r="I26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<sst xmlns="http://schemas.openxmlformats.org/spreadsheetml/2006/main" count="216" uniqueCount="43">
  <si>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</si>
  <si>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</si>
  <si>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</si>
  <si>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</si>
  <si>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</si>
  <si>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</si>
  <si>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</si>
  <si>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</si>
  <si>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</si>
  <si>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</si>
  <si>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</si>
  <si>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</si>
  <si>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</si>
  <si>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</si>
  <si>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</si>
  <si>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</si>
  <si>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</si>
  <si>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</si>
  <si>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</si>
  <si>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</si>
  <si>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</si>
  <si>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</si>
  <si>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</si>
  <si>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</si>
  <si>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</si>
  <si>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</si>
  <si>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</si>
  <si>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</si>
  <si>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</si>
  <si>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URSULA ORTIZ MARTÍNEZ</t>
  </si>
  <si>
    <t>Sep 22- Enero 23</t>
  </si>
  <si>
    <t>II</t>
  </si>
  <si>
    <t>III</t>
  </si>
  <si>
    <t>IV</t>
  </si>
  <si>
    <t>TALLER DE ÉTICA</t>
  </si>
  <si>
    <t>ELECTROMECÁNICA</t>
  </si>
  <si>
    <t>DESARROLLO SUSTENTABLE</t>
  </si>
  <si>
    <t>102A</t>
  </si>
  <si>
    <t>102B</t>
  </si>
  <si>
    <t>IEME</t>
  </si>
  <si>
    <t>MTRO. ESTEBAN DOMINGUEZ FISCAL</t>
  </si>
  <si>
    <t>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</si>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</sst>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110" zoomScaleNormal="110" zoomScaleSheetLayoutView="100" workbookViewId="0">
      <selection activeCell="F14" sqref="F14: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9" width="7.5703125" style="1" customWidth="1"/>
    <col min="10" max="10" width="12.855468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>
        <v>1</v>
      </c>
      <c r="C8" s="34"/>
      <c r="D8" s="14" t="s">
        <v>4</v>
      </c>
      <c r="E8" s="5">
        <v>2</v>
      </c>
      <c r="G8" s="4" t="s">
        <v>5</v>
      </c>
      <c r="H8" s="5">
        <v>2</v>
      </c>
      <c r="I8" s="33" t="s">
        <v>6</v>
      </c>
      <c r="J8" s="33"/>
      <c r="K8" s="33"/>
      <c r="L8" s="34" t="s">
        <v>30</v>
      </c>
      <c r="M8" s="34"/>
      <c r="N8" s="34"/>
    </row>
    <row r="10" spans="1:14" x14ac:dyDescent="0.2">
      <c r="A10" s="4" t="s">
        <v>7</v>
      </c>
      <c r="B10" s="34" t="s">
        <v>29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34</v>
      </c>
      <c r="B14" s="9" t="s">
        <v>20</v>
      </c>
      <c r="C14" s="9" t="s">
        <v>37</v>
      </c>
      <c r="D14" s="9" t="s">
        <v>39</v>
      </c>
      <c r="E14" s="9">
        <v>33</v>
      </c>
      <c r="F14" s="9">
        <v>32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v>0</v>
      </c>
      <c r="M14" s="21">
        <v>88</v>
      </c>
      <c r="N14" s="15">
        <v>0.76</v>
      </c>
    </row>
    <row r="15" spans="1:14" s="11" customFormat="1" x14ac:dyDescent="0.2">
      <c r="A15" s="8" t="s">
        <v>34</v>
      </c>
      <c r="B15" s="9" t="s">
        <v>20</v>
      </c>
      <c r="C15" s="9" t="s">
        <v>38</v>
      </c>
      <c r="D15" s="9" t="s">
        <v>39</v>
      </c>
      <c r="E15" s="9"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v>0</v>
      </c>
      <c r="M15" s="21">
        <v>95</v>
      </c>
      <c r="N15" s="15">
        <v>0.6</v>
      </c>
    </row>
    <row r="16" spans="1:14" s="11" customFormat="1" x14ac:dyDescent="0.2">
      <c r="A16" s="8" t="s">
        <v>36</v>
      </c>
      <c r="B16" s="9" t="s">
        <v>20</v>
      </c>
      <c r="C16" s="9" t="s">
        <v>37</v>
      </c>
      <c r="D16" s="9" t="s">
        <v>39</v>
      </c>
      <c r="E16" s="9">
        <v>33</v>
      </c>
      <c r="F16" s="9">
        <v>32</v>
      </c>
      <c r="G16" s="9"/>
      <c r="H16" s="10"/>
      <c r="I16" s="9">
        <f t="shared" si="0"/>
        <v>1</v>
      </c>
      <c r="J16" s="10"/>
      <c r="K16" s="9">
        <v>0</v>
      </c>
      <c r="L16" s="10">
        <v>0</v>
      </c>
      <c r="M16" s="21">
        <v>91</v>
      </c>
      <c r="N16" s="15">
        <v>0.28000000000000003</v>
      </c>
    </row>
    <row r="17" spans="1:14" s="11" customFormat="1" x14ac:dyDescent="0.2">
      <c r="A17" s="8" t="s">
        <v>36</v>
      </c>
      <c r="B17" s="9" t="s">
        <v>20</v>
      </c>
      <c r="C17" s="9" t="s">
        <v>38</v>
      </c>
      <c r="D17" s="9" t="s">
        <v>39</v>
      </c>
      <c r="E17" s="9">
        <v>22</v>
      </c>
      <c r="F17" s="9">
        <v>22</v>
      </c>
      <c r="G17" s="9"/>
      <c r="H17" s="10"/>
      <c r="I17" s="9">
        <f t="shared" si="0"/>
        <v>0</v>
      </c>
      <c r="J17" s="10"/>
      <c r="K17" s="9">
        <v>0</v>
      </c>
      <c r="L17" s="10">
        <v>0</v>
      </c>
      <c r="M17" s="21">
        <v>95</v>
      </c>
      <c r="N17" s="15">
        <v>0.55000000000000004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108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92.25</v>
      </c>
      <c r="N28" s="19">
        <f>AVERAGE(N14:N27)</f>
        <v>0.54749999999999999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 t="s">
        <v>40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10" zoomScaleNormal="110" zoomScaleSheetLayoutView="100" workbookViewId="0">
      <selection activeCell="N14" sqref="N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9" width="7.5703125" style="1" customWidth="1"/>
    <col min="10" max="10" width="14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3" t="s">
        <v>6</v>
      </c>
      <c r="J8" s="33"/>
      <c r="K8" s="33"/>
      <c r="L8" s="34" t="str">
        <f>'1'!L8</f>
        <v>Sep 22- Enero 23</v>
      </c>
      <c r="M8" s="34"/>
      <c r="N8" s="34"/>
    </row>
    <row r="10" spans="1:14" x14ac:dyDescent="0.2">
      <c r="A10" s="4" t="s">
        <v>7</v>
      </c>
      <c r="B10" s="34" t="s">
        <v>29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">
        <v>34</v>
      </c>
      <c r="B14" s="9" t="s">
        <v>31</v>
      </c>
      <c r="C14" s="9" t="str">
        <f>'1'!C14</f>
        <v>102A</v>
      </c>
      <c r="D14" s="9" t="str">
        <f>'1'!D14</f>
        <v>IEME</v>
      </c>
      <c r="E14" s="9">
        <f>'1'!E14</f>
        <v>33</v>
      </c>
      <c r="F14" s="9">
        <v>32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88</v>
      </c>
      <c r="N14" s="15">
        <v>0.76</v>
      </c>
    </row>
    <row r="15" spans="1:14" s="11" customFormat="1" x14ac:dyDescent="0.2">
      <c r="A15" s="9" t="str">
        <f>'1'!A15</f>
        <v>TALLER DE ÉTICA</v>
      </c>
      <c r="B15" s="9" t="s">
        <v>31</v>
      </c>
      <c r="C15" s="9" t="str">
        <f>'1'!C15</f>
        <v>102B</v>
      </c>
      <c r="D15" s="9" t="str">
        <f>'1'!D15</f>
        <v>IEME</v>
      </c>
      <c r="E15" s="9">
        <f>'1'!E15</f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0.6</v>
      </c>
    </row>
    <row r="16" spans="1:14" s="11" customFormat="1" x14ac:dyDescent="0.2">
      <c r="A16" s="9" t="str">
        <f>'1'!A16</f>
        <v>DESARROLLO SUSTENTABLE</v>
      </c>
      <c r="B16" s="9" t="s">
        <v>31</v>
      </c>
      <c r="C16" s="9" t="str">
        <f>'1'!C16</f>
        <v>102A</v>
      </c>
      <c r="D16" s="9" t="str">
        <f>'1'!D16</f>
        <v>IEME</v>
      </c>
      <c r="E16" s="9">
        <f>'1'!E16</f>
        <v>33</v>
      </c>
      <c r="F16" s="9">
        <v>32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91</v>
      </c>
      <c r="N16" s="15">
        <v>0.28000000000000003</v>
      </c>
    </row>
    <row r="17" spans="1:14" s="11" customFormat="1" x14ac:dyDescent="0.2">
      <c r="A17" s="9" t="str">
        <f>'1'!A17</f>
        <v>DESARROLLO SUSTENTABLE</v>
      </c>
      <c r="B17" s="9" t="s">
        <v>31</v>
      </c>
      <c r="C17" s="9" t="str">
        <f>'1'!C17</f>
        <v>102B</v>
      </c>
      <c r="D17" s="9" t="str">
        <f>'1'!D17</f>
        <v>IEME</v>
      </c>
      <c r="E17" s="9">
        <f>'1'!E17</f>
        <v>22</v>
      </c>
      <c r="F17" s="9">
        <v>22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95</v>
      </c>
      <c r="N17" s="15">
        <v>0.55000000000000004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108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v>92.25</v>
      </c>
      <c r="N28" s="19">
        <v>0.55000000000000004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 t="s">
        <v>40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130" zoomScaleNormal="13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6" width="4.5703125" style="1" customWidth="1"/>
    <col min="7" max="9" width="7.5703125" style="1" customWidth="1"/>
    <col min="10" max="10" width="13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3" t="s">
        <v>6</v>
      </c>
      <c r="J8" s="33"/>
      <c r="K8" s="33"/>
      <c r="L8" s="34" t="str">
        <f>'1'!L8</f>
        <v>Sep 22- Enero 23</v>
      </c>
      <c r="M8" s="34"/>
      <c r="N8" s="34"/>
    </row>
    <row r="10" spans="1:14" x14ac:dyDescent="0.2">
      <c r="A10" s="4" t="s">
        <v>7</v>
      </c>
      <c r="B10" s="34" t="str">
        <f>'1'!B10</f>
        <v>URSULA ORTIZ MARTÍNEZ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25.5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">
        <v>34</v>
      </c>
      <c r="B14" s="9" t="s">
        <v>32</v>
      </c>
      <c r="C14" s="9" t="str">
        <f>'1'!C14</f>
        <v>102A</v>
      </c>
      <c r="D14" s="9" t="str">
        <f>'1'!D14</f>
        <v>IEME</v>
      </c>
      <c r="E14" s="9">
        <f>'1'!E14</f>
        <v>33</v>
      </c>
      <c r="F14" s="9">
        <v>32</v>
      </c>
      <c r="G14" s="9">
        <v>0</v>
      </c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88</v>
      </c>
      <c r="N14" s="15">
        <v>0.76</v>
      </c>
    </row>
    <row r="15" spans="1:14" s="11" customFormat="1" x14ac:dyDescent="0.2">
      <c r="A15" s="9" t="str">
        <f>'1'!A15</f>
        <v>TALLER DE ÉTICA</v>
      </c>
      <c r="B15" s="9" t="s">
        <v>32</v>
      </c>
      <c r="C15" s="9" t="str">
        <f>'1'!C15</f>
        <v>102B</v>
      </c>
      <c r="D15" s="9" t="str">
        <f>'1'!D15</f>
        <v>IEME</v>
      </c>
      <c r="E15" s="9">
        <f>'1'!E15</f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0.6</v>
      </c>
    </row>
    <row r="16" spans="1:14" s="11" customFormat="1" x14ac:dyDescent="0.2">
      <c r="A16" s="9" t="str">
        <f>'1'!A16</f>
        <v>DESARROLLO SUSTENTABLE</v>
      </c>
      <c r="B16" s="9" t="s">
        <v>32</v>
      </c>
      <c r="C16" s="9" t="str">
        <f>'1'!C16</f>
        <v>102A</v>
      </c>
      <c r="D16" s="9" t="str">
        <f>'1'!D16</f>
        <v>IEME</v>
      </c>
      <c r="E16" s="9">
        <f>'1'!E16</f>
        <v>33</v>
      </c>
      <c r="F16" s="9">
        <v>32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91</v>
      </c>
      <c r="N16" s="15">
        <v>0.28000000000000003</v>
      </c>
    </row>
    <row r="17" spans="1:14" s="11" customFormat="1" x14ac:dyDescent="0.2">
      <c r="A17" s="9" t="str">
        <f>'1'!A17</f>
        <v>DESARROLLO SUSTENTABLE</v>
      </c>
      <c r="B17" s="9" t="s">
        <v>32</v>
      </c>
      <c r="C17" s="9" t="str">
        <f>'1'!C17</f>
        <v>102B</v>
      </c>
      <c r="D17" s="9" t="str">
        <f>'1'!D17</f>
        <v>IEME</v>
      </c>
      <c r="E17" s="9">
        <f>'1'!E17</f>
        <v>22</v>
      </c>
      <c r="F17" s="9">
        <v>22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95</v>
      </c>
      <c r="N17" s="15">
        <v>0.55000000000000004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2">F18/E18</f>
        <v>#DIV/0!</v>
      </c>
      <c r="I18" s="9">
        <f t="shared" si="0"/>
        <v>0</v>
      </c>
      <c r="J18" s="10" t="e">
        <f t="shared" ref="J18:J28" si="3">I18/E18</f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2"/>
        <v>#DIV/0!</v>
      </c>
      <c r="I19" s="9">
        <f t="shared" si="0"/>
        <v>0</v>
      </c>
      <c r="J19" s="10" t="e">
        <f t="shared" si="3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108</v>
      </c>
      <c r="G28" s="17">
        <f>SUM(G14:G27)</f>
        <v>0</v>
      </c>
      <c r="H28" s="18">
        <f>SUM(F28:G28)/E28</f>
        <v>0.98181818181818181</v>
      </c>
      <c r="I28" s="17">
        <f t="shared" si="0"/>
        <v>2</v>
      </c>
      <c r="J28" s="18">
        <f t="shared" si="3"/>
        <v>1.8181818181818181E-2</v>
      </c>
      <c r="K28" s="17">
        <f>SUM(K14:K27)</f>
        <v>0</v>
      </c>
      <c r="L28" s="18">
        <f t="shared" si="1"/>
        <v>0</v>
      </c>
      <c r="M28" s="17">
        <f>AVERAGE(M14:M27)</f>
        <v>92.25</v>
      </c>
      <c r="N28" s="19">
        <f>AVERAGE(N14:N27)</f>
        <v>0.54749999999999999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 t="s">
        <v>40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36" zoomScaleNormal="100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3" t="s">
        <v>6</v>
      </c>
      <c r="J8" s="33"/>
      <c r="K8" s="33"/>
      <c r="L8" s="34" t="str">
        <f>'1'!L8</f>
        <v>Sep 22- Enero 23</v>
      </c>
      <c r="M8" s="34"/>
      <c r="N8" s="34"/>
    </row>
    <row r="10" spans="1:14" x14ac:dyDescent="0.2">
      <c r="A10" s="4" t="s">
        <v>7</v>
      </c>
      <c r="B10" s="34" t="str">
        <f>'1'!B10</f>
        <v>URSULA ORTIZ MARTÍNEZ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">
        <v>34</v>
      </c>
      <c r="B14" s="9" t="s">
        <v>33</v>
      </c>
      <c r="C14" s="9" t="str">
        <f>'1'!C14</f>
        <v>102A</v>
      </c>
      <c r="D14" s="9" t="str">
        <f>'1'!D14</f>
        <v>IEME</v>
      </c>
      <c r="E14" s="9">
        <f>'1'!E14</f>
        <v>33</v>
      </c>
      <c r="F14" s="9">
        <v>30</v>
      </c>
      <c r="G14" s="9">
        <v>0</v>
      </c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85.45</v>
      </c>
      <c r="N14" s="15">
        <v>0.57569999999999999</v>
      </c>
    </row>
    <row r="15" spans="1:14" s="11" customFormat="1" x14ac:dyDescent="0.2">
      <c r="A15" s="9" t="str">
        <f>'1'!A15</f>
        <v>TALLER DE ÉTICA</v>
      </c>
      <c r="B15" s="9" t="s">
        <v>33</v>
      </c>
      <c r="C15" s="9" t="str">
        <f>'1'!C15</f>
        <v>102B</v>
      </c>
      <c r="D15" s="9" t="str">
        <f>'1'!D15</f>
        <v>IEME</v>
      </c>
      <c r="E15" s="9">
        <v>23</v>
      </c>
      <c r="F15" s="9">
        <v>22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81.3</v>
      </c>
      <c r="N15" s="15">
        <v>0.60860000000000003</v>
      </c>
    </row>
    <row r="16" spans="1:14" s="11" customFormat="1" x14ac:dyDescent="0.2">
      <c r="A16" s="9" t="str">
        <f>'1'!A16</f>
        <v>DESARROLLO SUSTENTABLE</v>
      </c>
      <c r="B16" s="9" t="s">
        <v>33</v>
      </c>
      <c r="C16" s="9" t="str">
        <f>'1'!C16</f>
        <v>102A</v>
      </c>
      <c r="D16" s="9" t="str">
        <f>'1'!D16</f>
        <v>IEME</v>
      </c>
      <c r="E16" s="9">
        <v>35</v>
      </c>
      <c r="F16" s="9">
        <v>32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79</v>
      </c>
      <c r="N16" s="15">
        <v>0.6</v>
      </c>
    </row>
    <row r="17" spans="1:14" s="11" customFormat="1" x14ac:dyDescent="0.2">
      <c r="A17" s="9" t="str">
        <f>'1'!A17</f>
        <v>DESARROLLO SUSTENTABLE</v>
      </c>
      <c r="B17" s="9" t="s">
        <v>33</v>
      </c>
      <c r="C17" s="9" t="str">
        <f>'1'!C17</f>
        <v>102B</v>
      </c>
      <c r="D17" s="9" t="str">
        <f>'1'!D17</f>
        <v>IEME</v>
      </c>
      <c r="E17" s="9">
        <v>23</v>
      </c>
      <c r="F17" s="9">
        <v>22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84.78</v>
      </c>
      <c r="N17" s="15">
        <v>0.47820000000000001</v>
      </c>
    </row>
    <row r="18" spans="1:14" s="11" customFormat="1" x14ac:dyDescent="0.2">
      <c r="A18" s="9" t="s">
        <v>36</v>
      </c>
      <c r="B18" s="9" t="s">
        <v>41</v>
      </c>
      <c r="C18" s="9" t="s">
        <v>37</v>
      </c>
      <c r="D18" s="9" t="s">
        <v>39</v>
      </c>
      <c r="E18" s="9">
        <v>35</v>
      </c>
      <c r="F18" s="9">
        <v>32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76.14</v>
      </c>
      <c r="N18" s="15">
        <v>0.6</v>
      </c>
    </row>
    <row r="19" spans="1:14" s="11" customFormat="1" x14ac:dyDescent="0.2">
      <c r="A19" s="9" t="s">
        <v>36</v>
      </c>
      <c r="B19" s="9" t="s">
        <v>41</v>
      </c>
      <c r="C19" s="9" t="s">
        <v>38</v>
      </c>
      <c r="D19" s="9" t="s">
        <v>39</v>
      </c>
      <c r="E19" s="9">
        <v>23</v>
      </c>
      <c r="F19" s="9">
        <v>22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80.430000000000007</v>
      </c>
      <c r="N19" s="15">
        <v>0.43469999999999998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ref="H20:H27" si="2">F20/E20</f>
        <v>#DIV/0!</v>
      </c>
      <c r="I20" s="9">
        <f t="shared" si="0"/>
        <v>0</v>
      </c>
      <c r="J20" s="10" t="e">
        <f t="shared" ref="J20:J28" si="3">I20/E20</f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172</v>
      </c>
      <c r="F28" s="17">
        <f>SUM(F14:F27)</f>
        <v>160</v>
      </c>
      <c r="G28" s="17">
        <f>SUM(G14:G27)</f>
        <v>0</v>
      </c>
      <c r="H28" s="18">
        <f>SUM(F28:G28)/E28</f>
        <v>0.93023255813953487</v>
      </c>
      <c r="I28" s="17">
        <f t="shared" si="0"/>
        <v>12</v>
      </c>
      <c r="J28" s="18">
        <f t="shared" si="3"/>
        <v>6.9767441860465115E-2</v>
      </c>
      <c r="K28" s="17">
        <f>SUM(K14:K27)</f>
        <v>0</v>
      </c>
      <c r="L28" s="18">
        <f t="shared" si="1"/>
        <v>0</v>
      </c>
      <c r="M28" s="17">
        <f>AVERAGE(M14:M27)</f>
        <v>81.183333333333323</v>
      </c>
      <c r="N28" s="19">
        <f>AVERAGE(N14:N27)</f>
        <v>0.54953333333333332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 t="s">
        <v>40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9" zoomScale="120" zoomScaleNormal="120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17</v>
      </c>
      <c r="C8" s="34"/>
      <c r="D8" s="14" t="s">
        <v>4</v>
      </c>
      <c r="E8" s="20">
        <v>2</v>
      </c>
      <c r="F8"/>
      <c r="G8" s="4" t="s">
        <v>5</v>
      </c>
      <c r="H8" s="20">
        <v>2</v>
      </c>
      <c r="I8" s="33" t="s">
        <v>6</v>
      </c>
      <c r="J8" s="33"/>
      <c r="K8" s="33"/>
      <c r="L8" s="34" t="str">
        <f>'1'!L8</f>
        <v>Sep 22- Enero 23</v>
      </c>
      <c r="M8" s="34"/>
      <c r="N8" s="34"/>
    </row>
    <row r="10" spans="1:14" x14ac:dyDescent="0.2">
      <c r="A10" s="4" t="s">
        <v>7</v>
      </c>
      <c r="B10" s="34" t="str">
        <f>'1'!B10</f>
        <v>URSULA ORTIZ MARTÍNEZ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">
        <v>34</v>
      </c>
      <c r="B14" s="9" t="s">
        <v>42</v>
      </c>
      <c r="C14" s="9" t="s">
        <v>37</v>
      </c>
      <c r="D14" s="9" t="s">
        <v>39</v>
      </c>
      <c r="E14" s="9">
        <v>35</v>
      </c>
      <c r="F14" s="9">
        <v>32</v>
      </c>
      <c r="G14" s="9"/>
      <c r="H14" s="10">
        <f t="shared" ref="H14:H27" si="0">F14/E14</f>
        <v>0.91428571428571426</v>
      </c>
      <c r="I14" s="9">
        <f t="shared" ref="I14:I28" si="1">(E14-SUM(F14:G14))-K14</f>
        <v>3</v>
      </c>
      <c r="J14" s="10">
        <f t="shared" ref="J14:J28" si="2">I14/E14</f>
        <v>8.5714285714285715E-2</v>
      </c>
      <c r="K14" s="9">
        <v>0</v>
      </c>
      <c r="L14" s="10">
        <f t="shared" ref="L14:L28" si="3">K14/E14</f>
        <v>0</v>
      </c>
      <c r="M14" s="9">
        <v>80.72</v>
      </c>
      <c r="N14" s="15">
        <v>0.72699999999999998</v>
      </c>
    </row>
    <row r="15" spans="1:14" s="11" customFormat="1" x14ac:dyDescent="0.2">
      <c r="A15" s="9" t="s">
        <v>34</v>
      </c>
      <c r="B15" s="9" t="s">
        <v>42</v>
      </c>
      <c r="C15" s="9" t="str">
        <f>'1'!C15</f>
        <v>102B</v>
      </c>
      <c r="D15" s="9" t="str">
        <f>'1'!D15</f>
        <v>IEME</v>
      </c>
      <c r="E15" s="9">
        <v>23</v>
      </c>
      <c r="F15" s="9">
        <v>22</v>
      </c>
      <c r="G15" s="9"/>
      <c r="H15" s="10">
        <f t="shared" si="0"/>
        <v>0.95652173913043481</v>
      </c>
      <c r="I15" s="9">
        <f t="shared" si="1"/>
        <v>1</v>
      </c>
      <c r="J15" s="10">
        <f t="shared" si="2"/>
        <v>4.3478260869565216E-2</v>
      </c>
      <c r="K15" s="9">
        <v>0</v>
      </c>
      <c r="L15" s="10">
        <f t="shared" si="3"/>
        <v>0</v>
      </c>
      <c r="M15" s="9">
        <v>86.08</v>
      </c>
      <c r="N15" s="15">
        <v>0.60860000000000003</v>
      </c>
    </row>
    <row r="16" spans="1:14" s="11" customFormat="1" x14ac:dyDescent="0.2">
      <c r="A16" s="9" t="str">
        <f>'1'!A16</f>
        <v>DESARROLLO SUSTENTABLE</v>
      </c>
      <c r="B16" s="9" t="s">
        <v>42</v>
      </c>
      <c r="C16" s="9" t="str">
        <f>'1'!C16</f>
        <v>102A</v>
      </c>
      <c r="D16" s="9" t="str">
        <f>'1'!D16</f>
        <v>IEME</v>
      </c>
      <c r="E16" s="9">
        <v>36</v>
      </c>
      <c r="F16" s="9">
        <v>33</v>
      </c>
      <c r="G16" s="9"/>
      <c r="H16" s="10">
        <f t="shared" si="0"/>
        <v>0.91666666666666663</v>
      </c>
      <c r="I16" s="9">
        <f t="shared" si="1"/>
        <v>3</v>
      </c>
      <c r="J16" s="10">
        <f t="shared" si="2"/>
        <v>8.3333333333333329E-2</v>
      </c>
      <c r="K16" s="9">
        <v>0</v>
      </c>
      <c r="L16" s="10">
        <f t="shared" si="3"/>
        <v>0</v>
      </c>
      <c r="M16" s="9">
        <v>80.38</v>
      </c>
      <c r="N16" s="15">
        <v>0.69399999999999995</v>
      </c>
    </row>
    <row r="17" spans="1:14" s="11" customFormat="1" x14ac:dyDescent="0.2">
      <c r="A17" s="9" t="str">
        <f>'1'!A17</f>
        <v>DESARROLLO SUSTENTABLE</v>
      </c>
      <c r="B17" s="9" t="s">
        <v>42</v>
      </c>
      <c r="C17" s="9" t="str">
        <f>'1'!C17</f>
        <v>102B</v>
      </c>
      <c r="D17" s="9" t="str">
        <f>'1'!D17</f>
        <v>IEME</v>
      </c>
      <c r="E17" s="9">
        <v>23</v>
      </c>
      <c r="F17" s="9">
        <v>22</v>
      </c>
      <c r="G17" s="9"/>
      <c r="H17" s="10">
        <f t="shared" si="0"/>
        <v>0.95652173913043481</v>
      </c>
      <c r="I17" s="9">
        <f t="shared" si="1"/>
        <v>1</v>
      </c>
      <c r="J17" s="10">
        <f t="shared" si="2"/>
        <v>4.3478260869565216E-2</v>
      </c>
      <c r="K17" s="9">
        <v>0</v>
      </c>
      <c r="L17" s="10">
        <f t="shared" si="3"/>
        <v>0</v>
      </c>
      <c r="M17" s="9">
        <v>84.08</v>
      </c>
      <c r="N17" s="15">
        <v>0.65210000000000001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117</v>
      </c>
      <c r="F28" s="17">
        <f>SUM(F14:F27)</f>
        <v>109</v>
      </c>
      <c r="G28" s="17">
        <f>SUM(G14:G27)</f>
        <v>0</v>
      </c>
      <c r="H28" s="18">
        <f>SUM(F28:G28)/E28</f>
        <v>0.93162393162393164</v>
      </c>
      <c r="I28" s="17">
        <f t="shared" si="1"/>
        <v>8</v>
      </c>
      <c r="J28" s="18">
        <f t="shared" si="2"/>
        <v>6.8376068376068383E-2</v>
      </c>
      <c r="K28" s="17">
        <f>SUM(K14:K27)</f>
        <v>0</v>
      </c>
      <c r="L28" s="18">
        <f t="shared" si="3"/>
        <v>0</v>
      </c>
      <c r="M28" s="17">
        <f>AVERAGE(M14:M27)</f>
        <v>82.814999999999998</v>
      </c>
      <c r="N28" s="19">
        <f>AVERAGE(N14:N27)</f>
        <v>0.67042499999999994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 t="s">
        <v>40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Esteban Dominguez Fiscal</cp:lastModifiedBy>
  <cp:revision/>
  <dcterms:created xsi:type="dcterms:W3CDTF">2021-11-22T14:45:25Z</dcterms:created>
  <dcterms:modified xsi:type="dcterms:W3CDTF">2023-01-17T18:41:05Z</dcterms:modified>
  <cp:category/>
  <cp:contentStatus/>
</cp:coreProperties>
</file>