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4°Reporte Parcial.19.06.2023\"/>
    </mc:Choice>
  </mc:AlternateContent>
  <xr:revisionPtr revIDLastSave="0" documentId="13_ncr:1_{A51BDBA9-AC12-450A-A278-D99B7F30EB3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4" l="1"/>
  <c r="A14" i="24"/>
  <c r="I18" i="10"/>
  <c r="L18" i="10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I19" i="24"/>
  <c r="E18" i="24"/>
  <c r="I18" i="24" s="1"/>
  <c r="D18" i="24"/>
  <c r="C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A14" i="22"/>
  <c r="B10" i="22"/>
  <c r="B37" i="22" s="1"/>
  <c r="L8" i="22"/>
  <c r="H8" i="22"/>
  <c r="E8" i="22"/>
  <c r="N28" i="22"/>
  <c r="M28" i="22"/>
  <c r="K28" i="22"/>
  <c r="F28" i="22"/>
  <c r="L16" i="22"/>
  <c r="I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L17" i="22"/>
  <c r="I15" i="22"/>
  <c r="I14" i="22"/>
  <c r="E28" i="25"/>
  <c r="L14" i="24"/>
  <c r="L15" i="24"/>
  <c r="L16" i="24"/>
  <c r="L17" i="24"/>
  <c r="L18" i="24"/>
  <c r="L19" i="24"/>
  <c r="E28" i="24"/>
  <c r="L14" i="23"/>
  <c r="L15" i="23"/>
  <c r="L16" i="23"/>
  <c r="L17" i="23"/>
  <c r="L18" i="23"/>
  <c r="E28" i="23"/>
  <c r="I18" i="22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<sst xmlns="http://schemas.openxmlformats.org/spreadsheetml/2006/main" count="215" uniqueCount="58">
  <si>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</si>
  <si>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</si>
  <si>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</si>
  <si>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</si>
  <si>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</si>
  <si>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</si>
  <si>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</si>
  <si>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</si>
  <si>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</si>
  <si>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</si>
  <si>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</si>
  <si>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</si>
  <si>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</si>
  <si>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</si>
  <si>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</si>
  <si>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</si>
  <si>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</si>
  <si>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</si>
  <si>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</si>
  <si>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</si>
  <si>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</si>
  <si>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</si>
  <si>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</si>
  <si>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</si>
  <si>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</si>
  <si>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</si>
  <si>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</si>
  <si>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</si>
  <si>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</si>
  <si>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</si>
  <si>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</si>
  <si>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</si>
  <si>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</si>
  <si>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</si>
  <si>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</si>
  <si>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</si>
  <si>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</si>
  <si>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</si>
  <si>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</si>
  <si>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</si>
  <si>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</si>
  <si>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</si>
  <si>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</si>
  <si>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</si>
  <si>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</si>
  <si>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Sistemas de Manufactura</t>
  </si>
  <si>
    <t>601-B</t>
  </si>
  <si>
    <t>801-A</t>
  </si>
  <si>
    <t>Sistemas de Control Numerico</t>
  </si>
  <si>
    <t>801-B</t>
  </si>
  <si>
    <t>Proyectos de Manufactura</t>
  </si>
  <si>
    <t>Administración del Mantenimiento</t>
  </si>
  <si>
    <t>Introducción a la  Industria 4.0</t>
  </si>
  <si>
    <t>FEBRERO-JULIO 2023</t>
  </si>
  <si>
    <t>MII. MARIA DE LA CRUZ PORRAS ARIAS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</si>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</sst>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1208436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53</v>
      </c>
      <c r="M8" s="34"/>
      <c r="N8" s="34"/>
    </row>
    <row r="10" spans="1:14" x14ac:dyDescent="0.25">
      <c r="A10" s="4" t="s">
        <v>44</v>
      </c>
      <c r="B10" s="34" t="s">
        <v>33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52</v>
      </c>
      <c r="B15" s="9" t="s">
        <v>21</v>
      </c>
      <c r="C15" s="9" t="s">
        <v>47</v>
      </c>
      <c r="D15" s="9" t="s">
        <v>32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95.7</v>
      </c>
      <c r="N15" s="15">
        <v>0.6</v>
      </c>
    </row>
    <row r="16" spans="1:14" s="11" customFormat="1" ht="26.4" x14ac:dyDescent="0.25">
      <c r="A16" s="8" t="s">
        <v>48</v>
      </c>
      <c r="B16" s="9" t="s">
        <v>21</v>
      </c>
      <c r="C16" s="9" t="s">
        <v>49</v>
      </c>
      <c r="D16" s="9" t="s">
        <v>32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84</v>
      </c>
      <c r="N16" s="15">
        <v>0.68</v>
      </c>
    </row>
    <row r="17" spans="1:14" s="11" customFormat="1" ht="26.4" x14ac:dyDescent="0.25">
      <c r="A17" s="8" t="s">
        <v>50</v>
      </c>
      <c r="B17" s="9" t="s">
        <v>21</v>
      </c>
      <c r="C17" s="9" t="s">
        <v>49</v>
      </c>
      <c r="D17" s="9" t="s">
        <v>32</v>
      </c>
      <c r="E17" s="9">
        <v>36</v>
      </c>
      <c r="F17" s="9">
        <v>30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78</v>
      </c>
      <c r="N17" s="15">
        <v>0.83</v>
      </c>
    </row>
    <row r="18" spans="1:14" s="11" customFormat="1" ht="26.4" x14ac:dyDescent="0.25">
      <c r="A18" s="8" t="s">
        <v>51</v>
      </c>
      <c r="B18" s="9" t="s">
        <v>21</v>
      </c>
      <c r="C18" s="9" t="s">
        <v>46</v>
      </c>
      <c r="D18" s="9" t="s">
        <v>32</v>
      </c>
      <c r="E18" s="9"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102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/>
      <c r="M28" s="17">
        <f>AVERAGE(M14:M27)</f>
        <v>88.94</v>
      </c>
      <c r="N28" s="19">
        <f>AVERAGE(N14:N27)</f>
        <v>0.78200000000000003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 t="s">
        <v>54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6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F19" sqref="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Sistemas de Manufactura</v>
      </c>
      <c r="B14" s="9" t="s">
        <v>34</v>
      </c>
      <c r="C14" s="9" t="str">
        <f>'1'!C14</f>
        <v>601-B</v>
      </c>
      <c r="D14" s="9" t="str">
        <f>'1'!D14</f>
        <v>IIND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90.8</v>
      </c>
      <c r="N14" s="15">
        <v>0.7</v>
      </c>
    </row>
    <row r="15" spans="1:14" s="11" customFormat="1" ht="26.4" x14ac:dyDescent="0.25">
      <c r="A15" s="21" t="str">
        <f>'1'!A15</f>
        <v>Introducción a la  Industria 4.0</v>
      </c>
      <c r="B15" s="9" t="s">
        <v>34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87.8</v>
      </c>
      <c r="N15" s="15">
        <v>0.8</v>
      </c>
    </row>
    <row r="16" spans="1:14" s="11" customFormat="1" ht="26.4" x14ac:dyDescent="0.25">
      <c r="A16" s="21" t="str">
        <f>'1'!A16</f>
        <v>Sistemas de Control Numerico</v>
      </c>
      <c r="B16" s="9" t="s">
        <v>34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0.77</v>
      </c>
    </row>
    <row r="17" spans="1:14" s="11" customFormat="1" ht="26.4" x14ac:dyDescent="0.25">
      <c r="A17" s="21" t="str">
        <f>'1'!A17</f>
        <v>Proyectos de Manufactura</v>
      </c>
      <c r="B17" s="9" t="s">
        <v>34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32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80</v>
      </c>
      <c r="N17" s="15">
        <v>0.9</v>
      </c>
    </row>
    <row r="18" spans="1:14" s="11" customFormat="1" ht="26.4" x14ac:dyDescent="0.25">
      <c r="A18" s="21" t="str">
        <f>'1'!A18</f>
        <v>Administración del Mantenimiento</v>
      </c>
      <c r="B18" s="9" t="s">
        <v>34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92.7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107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87.86</v>
      </c>
      <c r="N28" s="19">
        <f>AVERAGE(N14:N27)</f>
        <v>0.77400000000000002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Sistemas de Manufactura</v>
      </c>
      <c r="B14" s="9" t="s">
        <v>55</v>
      </c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88.9</v>
      </c>
      <c r="N14" s="15">
        <v>0.8</v>
      </c>
    </row>
    <row r="15" spans="1:14" s="11" customFormat="1" ht="26.4" x14ac:dyDescent="0.25">
      <c r="A15" s="21" t="str">
        <f>'1'!A15</f>
        <v>Introducción a la  Industria 4.0</v>
      </c>
      <c r="B15" s="9" t="s">
        <v>55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0.94</v>
      </c>
    </row>
    <row r="16" spans="1:14" s="11" customFormat="1" ht="26.4" x14ac:dyDescent="0.25">
      <c r="A16" s="21" t="str">
        <f>'1'!A16</f>
        <v>Sistemas de Control Numerico</v>
      </c>
      <c r="B16" s="9" t="s">
        <v>55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1</v>
      </c>
    </row>
    <row r="17" spans="1:14" s="11" customFormat="1" ht="26.4" x14ac:dyDescent="0.25">
      <c r="A17" s="21" t="str">
        <f>'1'!A17</f>
        <v>Proyectos de Manufactura</v>
      </c>
      <c r="B17" s="9" t="s">
        <v>55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35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0.98</v>
      </c>
    </row>
    <row r="18" spans="1:14" s="11" customFormat="1" ht="26.4" x14ac:dyDescent="0.25">
      <c r="A18" s="21" t="str">
        <f>'1'!A18</f>
        <v>Administración del Mantenimiento</v>
      </c>
      <c r="B18" s="9" t="s">
        <v>55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110</v>
      </c>
      <c r="G28" s="17">
        <f>SUM(G14:G27)</f>
        <v>0</v>
      </c>
      <c r="H28" s="18">
        <f>SUM(F28:G28)/E28</f>
        <v>0.99099099099099097</v>
      </c>
      <c r="I28" s="17">
        <f t="shared" si="0"/>
        <v>1</v>
      </c>
      <c r="J28" s="18">
        <f t="shared" ref="J28" si="2">I28/E28</f>
        <v>9.0090090090090089E-3</v>
      </c>
      <c r="K28" s="17">
        <f>SUM(K14:K27)</f>
        <v>0</v>
      </c>
      <c r="L28" s="18">
        <f t="shared" si="1"/>
        <v>0</v>
      </c>
      <c r="M28" s="17">
        <f>AVERAGE(M14:M27)</f>
        <v>87.97999999999999</v>
      </c>
      <c r="N28" s="19">
        <f>AVERAGE(N14:N27)</f>
        <v>0.94400000000000017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P11" sqref="P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41" t="str">
        <f>'1'!A14</f>
        <v>Sistemas de Manufactura</v>
      </c>
      <c r="B14" s="9" t="s">
        <v>56</v>
      </c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1</v>
      </c>
    </row>
    <row r="15" spans="1:14" s="11" customFormat="1" ht="26.4" x14ac:dyDescent="0.25">
      <c r="A15" s="41" t="str">
        <f>'1'!A15</f>
        <v>Introducción a la  Industria 4.0</v>
      </c>
      <c r="B15" s="9" t="s">
        <v>56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92.7</v>
      </c>
      <c r="N15" s="15">
        <v>0.45</v>
      </c>
    </row>
    <row r="16" spans="1:14" s="11" customFormat="1" ht="26.4" x14ac:dyDescent="0.25">
      <c r="A16" s="41" t="str">
        <f>'1'!A16</f>
        <v>Sistemas de Control Numerico</v>
      </c>
      <c r="B16" s="9" t="s">
        <v>56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1</v>
      </c>
    </row>
    <row r="17" spans="1:14" s="11" customFormat="1" ht="26.4" x14ac:dyDescent="0.25">
      <c r="A17" s="41" t="str">
        <f>'1'!A17</f>
        <v>Proyectos de Manufactura</v>
      </c>
      <c r="B17" s="9" t="s">
        <v>56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1</v>
      </c>
    </row>
    <row r="18" spans="1:14" s="11" customFormat="1" ht="26.4" x14ac:dyDescent="0.25">
      <c r="A18" s="41" t="str">
        <f>'1'!A18</f>
        <v>Administración del Mantenimiento</v>
      </c>
      <c r="B18" s="9" t="s">
        <v>56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95</v>
      </c>
      <c r="N18" s="15">
        <v>1</v>
      </c>
    </row>
    <row r="19" spans="1:14" s="11" customFormat="1" ht="26.4" x14ac:dyDescent="0.25">
      <c r="A19" s="41" t="s">
        <v>51</v>
      </c>
      <c r="B19" s="9" t="s">
        <v>57</v>
      </c>
      <c r="C19" s="9" t="s">
        <v>46</v>
      </c>
      <c r="D19" s="9" t="s">
        <v>32</v>
      </c>
      <c r="E19" s="9">
        <v>10</v>
      </c>
      <c r="F19" s="9">
        <v>10</v>
      </c>
      <c r="G19" s="9"/>
      <c r="H19" s="10"/>
      <c r="I19" s="9">
        <f t="shared" si="0"/>
        <v>0</v>
      </c>
      <c r="J19" s="10"/>
      <c r="K19" s="9">
        <v>0</v>
      </c>
      <c r="L19" s="10">
        <f t="shared" si="1"/>
        <v>0</v>
      </c>
      <c r="M19" s="9">
        <v>95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121</v>
      </c>
      <c r="F28" s="17">
        <f>SUM(F14:F27)</f>
        <v>121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94.616666666666674</v>
      </c>
      <c r="N28" s="19">
        <f>AVERAGE(N14:N27)</f>
        <v>0.90833333333333333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37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v>4</v>
      </c>
      <c r="F8"/>
      <c r="G8" s="4" t="s">
        <v>6</v>
      </c>
      <c r="H8" s="20">
        <v>3</v>
      </c>
      <c r="I8" s="33" t="s">
        <v>7</v>
      </c>
      <c r="J8" s="33"/>
      <c r="K8" s="33"/>
      <c r="L8" s="34" t="str">
        <f>'1'!L8</f>
        <v>FEBRERO-JULIO 2023</v>
      </c>
      <c r="M8" s="34"/>
      <c r="N8" s="34"/>
    </row>
    <row r="10" spans="1:14" x14ac:dyDescent="0.25">
      <c r="A10" s="4" t="s">
        <v>8</v>
      </c>
      <c r="B10" s="34" t="str">
        <f>'1'!B10</f>
        <v>MIA. PEDRO JACOME ONOFRE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">
        <v>38</v>
      </c>
      <c r="B14" s="9">
        <v>1</v>
      </c>
      <c r="C14" s="9" t="s">
        <v>39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40</v>
      </c>
      <c r="B15" s="9">
        <v>1</v>
      </c>
      <c r="C15" s="9" t="s">
        <v>41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40</v>
      </c>
      <c r="B16" s="9">
        <v>1</v>
      </c>
      <c r="C16" s="9" t="s">
        <v>42</v>
      </c>
      <c r="D16" s="9" t="s">
        <v>32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>
        <v>1</v>
      </c>
      <c r="C17" s="9" t="s">
        <v>42</v>
      </c>
      <c r="D17" s="9" t="s">
        <v>32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37</v>
      </c>
      <c r="C33" s="37"/>
      <c r="D33" s="37"/>
      <c r="G33" s="22" t="s">
        <v>36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MIA. PEDRO JACOME ONOFRE</v>
      </c>
      <c r="C37" s="40"/>
      <c r="D37" s="40"/>
      <c r="E37" s="13"/>
      <c r="F37" s="13"/>
      <c r="G37" s="40" t="s">
        <v>35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2023-03-20T19:49:15Z</cp:lastPrinted>
  <dcterms:created xsi:type="dcterms:W3CDTF">2021-11-22T14:45:25Z</dcterms:created>
  <dcterms:modified xsi:type="dcterms:W3CDTF">2023-06-20T02:31:58Z</dcterms:modified>
  <cp:category/>
  <cp:contentStatus/>
</cp:coreProperties>
</file>