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CALIF.2\"/>
    </mc:Choice>
  </mc:AlternateContent>
  <xr:revisionPtr revIDLastSave="0" documentId="8_{9E3A08CC-7A9F-4D94-939C-CEE933FD402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J18" i="22"/>
  <c r="H18" i="22"/>
  <c r="L17" i="22"/>
  <c r="J17" i="22"/>
  <c r="H17" i="22"/>
  <c r="L16" i="22"/>
  <c r="J16" i="22"/>
  <c r="H16" i="22"/>
  <c r="L15" i="22"/>
  <c r="J15" i="22"/>
  <c r="H15" i="22"/>
  <c r="L14" i="22"/>
  <c r="J14" i="22"/>
  <c r="H14" i="22"/>
  <c r="J28" i="25"/>
  <c r="H14" i="25"/>
  <c r="H15" i="25"/>
  <c r="H16" i="25"/>
  <c r="M28" i="25" l="1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B37" i="22"/>
  <c r="H8" i="22"/>
  <c r="N28" i="22"/>
  <c r="M28" i="22"/>
  <c r="K28" i="22"/>
  <c r="G28" i="22"/>
  <c r="F28" i="22"/>
  <c r="I27" i="22"/>
  <c r="J27" i="22" s="1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2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I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<sst xmlns="http://schemas.openxmlformats.org/spreadsheetml/2006/main" count="195" uniqueCount="45">
  <si>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</si>
  <si>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</si>
  <si>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</si>
  <si>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</si>
  <si>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</si>
  <si>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</si>
  <si>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</si>
  <si>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</si>
  <si>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</si>
  <si>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</si>
  <si>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</si>
  <si>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</si>
  <si>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</si>
  <si>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</si>
  <si>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</si>
  <si>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</si>
  <si>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</si>
  <si>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</si>
  <si>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</si>
  <si>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</si>
  <si>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</si>
  <si>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</si>
  <si>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</si>
  <si>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</si>
  <si>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</si>
  <si>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</si>
  <si>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</si>
  <si>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</si>
  <si>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</si>
  <si>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</si>
  <si>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</si>
  <si>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</si>
  <si>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</si>
  <si>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</si>
  <si>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</si>
  <si>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QUIMICA ANALITICA </t>
  </si>
  <si>
    <t xml:space="preserve">MICROBIOLOGIA </t>
  </si>
  <si>
    <t xml:space="preserve">ANALISIS INSTRUMENTAL </t>
  </si>
  <si>
    <t>206-A</t>
  </si>
  <si>
    <t>406-A</t>
  </si>
  <si>
    <t>806-A</t>
  </si>
  <si>
    <t>FEB-JUL-2023</t>
  </si>
  <si>
    <t xml:space="preserve">INGENIERIA AMBIENTAL </t>
  </si>
  <si>
    <t xml:space="preserve">CONSERVACION Y RESTAURACION DE SUELOS 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</si>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</sst>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1</v>
      </c>
      <c r="C8" s="2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">
        <v>41</v>
      </c>
      <c r="M8" s="22"/>
      <c r="N8" s="22"/>
    </row>
    <row r="10" spans="1:14" x14ac:dyDescent="0.2">
      <c r="A10" s="4" t="s">
        <v>9</v>
      </c>
      <c r="B10" s="22" t="s">
        <v>32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35</v>
      </c>
      <c r="B14" s="9" t="s">
        <v>44</v>
      </c>
      <c r="C14" s="9" t="s">
        <v>38</v>
      </c>
      <c r="D14" s="9" t="s">
        <v>33</v>
      </c>
      <c r="E14" s="9">
        <v>28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21"/>
      <c r="N14" s="15">
        <v>0</v>
      </c>
    </row>
    <row r="15" spans="1:14" s="11" customFormat="1" x14ac:dyDescent="0.2">
      <c r="A15" s="9" t="s">
        <v>36</v>
      </c>
      <c r="B15" s="9">
        <v>1</v>
      </c>
      <c r="C15" s="9" t="s">
        <v>39</v>
      </c>
      <c r="D15" s="9" t="s">
        <v>33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v>4</v>
      </c>
      <c r="J15" s="10">
        <f t="shared" si="1"/>
        <v>0.17391304347826086</v>
      </c>
      <c r="K15" s="9"/>
      <c r="L15" s="10">
        <f t="shared" si="2"/>
        <v>0</v>
      </c>
      <c r="M15" s="21">
        <v>85.17</v>
      </c>
      <c r="N15" s="15">
        <v>0.3478</v>
      </c>
    </row>
    <row r="16" spans="1:14" s="11" customFormat="1" x14ac:dyDescent="0.2">
      <c r="A16" s="9" t="s">
        <v>37</v>
      </c>
      <c r="B16" s="9" t="s">
        <v>44</v>
      </c>
      <c r="C16" s="9" t="s">
        <v>39</v>
      </c>
      <c r="D16" s="9" t="s">
        <v>33</v>
      </c>
      <c r="E16" s="9">
        <v>31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25.5" x14ac:dyDescent="0.2">
      <c r="A17" s="9" t="s">
        <v>43</v>
      </c>
      <c r="B17" s="9">
        <v>1</v>
      </c>
      <c r="C17" s="9" t="s">
        <v>40</v>
      </c>
      <c r="D17" s="9" t="s">
        <v>33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21">
        <v>89.61</v>
      </c>
      <c r="N17" s="15">
        <v>0.61109999999999998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100</v>
      </c>
      <c r="F28" s="17">
        <v>37</v>
      </c>
      <c r="G28" s="17">
        <f>SUM(G14:G27)</f>
        <v>0</v>
      </c>
      <c r="H28" s="18">
        <f>SUM(F28:G28)/E28</f>
        <v>0.37</v>
      </c>
      <c r="I28" s="17">
        <f t="shared" si="3"/>
        <v>63</v>
      </c>
      <c r="J28" s="18">
        <f t="shared" si="1"/>
        <v>0.63</v>
      </c>
      <c r="K28" s="17">
        <f>SUM(K14:K27)</f>
        <v>0</v>
      </c>
      <c r="L28" s="18">
        <f t="shared" si="2"/>
        <v>0</v>
      </c>
      <c r="M28" s="17">
        <f>AVERAGE(M14:M27)</f>
        <v>87.39</v>
      </c>
      <c r="N28" s="19">
        <f>AVERAGE(N14:N27)</f>
        <v>0.23972499999999999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42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2</v>
      </c>
      <c r="C8" s="2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">
        <v>41</v>
      </c>
      <c r="M8" s="22"/>
      <c r="N8" s="22"/>
    </row>
    <row r="10" spans="1:14" x14ac:dyDescent="0.2">
      <c r="A10" s="4" t="s">
        <v>9</v>
      </c>
      <c r="B10" s="22" t="s">
        <v>32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35</v>
      </c>
      <c r="B14" s="9">
        <v>1</v>
      </c>
      <c r="C14" s="9" t="s">
        <v>38</v>
      </c>
      <c r="D14" s="9" t="s">
        <v>33</v>
      </c>
      <c r="E14" s="9">
        <v>28</v>
      </c>
      <c r="F14" s="9">
        <v>11</v>
      </c>
      <c r="G14" s="9"/>
      <c r="H14" s="10">
        <f t="shared" ref="H14:H18" si="0">F14/E14</f>
        <v>0.39285714285714285</v>
      </c>
      <c r="I14" s="9">
        <v>17</v>
      </c>
      <c r="J14" s="10">
        <f t="shared" ref="J14:J18" si="1">I14/E14</f>
        <v>0.6071428571428571</v>
      </c>
      <c r="K14" s="9"/>
      <c r="L14" s="10">
        <f t="shared" ref="L14:L18" si="2">K14/E14</f>
        <v>0</v>
      </c>
      <c r="M14" s="21">
        <v>55.07</v>
      </c>
      <c r="N14" s="15">
        <v>0.5</v>
      </c>
    </row>
    <row r="15" spans="1:14" s="11" customFormat="1" x14ac:dyDescent="0.2">
      <c r="A15" s="9" t="s">
        <v>36</v>
      </c>
      <c r="B15" s="9">
        <v>2</v>
      </c>
      <c r="C15" s="9" t="s">
        <v>39</v>
      </c>
      <c r="D15" s="9" t="s">
        <v>33</v>
      </c>
      <c r="E15" s="9">
        <v>23</v>
      </c>
      <c r="F15" s="9">
        <v>15</v>
      </c>
      <c r="G15" s="9"/>
      <c r="H15" s="10">
        <f t="shared" si="0"/>
        <v>0.65217391304347827</v>
      </c>
      <c r="I15" s="9">
        <v>8</v>
      </c>
      <c r="J15" s="10">
        <f t="shared" si="1"/>
        <v>0.34782608695652173</v>
      </c>
      <c r="K15" s="9"/>
      <c r="L15" s="10">
        <f t="shared" si="2"/>
        <v>0</v>
      </c>
      <c r="M15" s="21">
        <v>61.35</v>
      </c>
      <c r="N15" s="15">
        <v>0.69</v>
      </c>
    </row>
    <row r="16" spans="1:14" s="11" customFormat="1" x14ac:dyDescent="0.2">
      <c r="A16" s="9" t="s">
        <v>37</v>
      </c>
      <c r="B16" s="9">
        <v>1</v>
      </c>
      <c r="C16" s="9" t="s">
        <v>39</v>
      </c>
      <c r="D16" s="9" t="s">
        <v>33</v>
      </c>
      <c r="E16" s="9">
        <v>31</v>
      </c>
      <c r="F16" s="9">
        <v>19</v>
      </c>
      <c r="G16" s="9"/>
      <c r="H16" s="10">
        <f t="shared" si="0"/>
        <v>0.61290322580645162</v>
      </c>
      <c r="I16" s="9">
        <v>12</v>
      </c>
      <c r="J16" s="10">
        <f t="shared" si="1"/>
        <v>0.38709677419354838</v>
      </c>
      <c r="K16" s="9"/>
      <c r="L16" s="10">
        <f t="shared" si="2"/>
        <v>0</v>
      </c>
      <c r="M16" s="21">
        <v>68.64</v>
      </c>
      <c r="N16" s="15">
        <v>0.68</v>
      </c>
    </row>
    <row r="17" spans="1:14" s="11" customFormat="1" x14ac:dyDescent="0.2">
      <c r="A17" s="9" t="s">
        <v>37</v>
      </c>
      <c r="B17" s="9">
        <v>2</v>
      </c>
      <c r="C17" s="9" t="s">
        <v>39</v>
      </c>
      <c r="D17" s="9" t="s">
        <v>33</v>
      </c>
      <c r="E17" s="9">
        <v>31</v>
      </c>
      <c r="F17" s="9">
        <v>19</v>
      </c>
      <c r="G17" s="9"/>
      <c r="H17" s="10">
        <f t="shared" si="0"/>
        <v>0.61290322580645162</v>
      </c>
      <c r="I17" s="9">
        <v>12</v>
      </c>
      <c r="J17" s="10">
        <f t="shared" si="1"/>
        <v>0.38709677419354838</v>
      </c>
      <c r="K17" s="9"/>
      <c r="L17" s="10">
        <f t="shared" si="2"/>
        <v>0</v>
      </c>
      <c r="M17" s="21">
        <v>64.510000000000005</v>
      </c>
      <c r="N17" s="15">
        <v>0</v>
      </c>
    </row>
    <row r="18" spans="1:14" s="11" customFormat="1" ht="25.5" x14ac:dyDescent="0.2">
      <c r="A18" s="9" t="s">
        <v>43</v>
      </c>
      <c r="B18" s="9" t="s">
        <v>44</v>
      </c>
      <c r="C18" s="9" t="s">
        <v>40</v>
      </c>
      <c r="D18" s="9" t="s">
        <v>33</v>
      </c>
      <c r="E18" s="9">
        <v>18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21"/>
      <c r="N18" s="15">
        <v>0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ref="H19:H27" si="3">F19/E19</f>
        <v>#DIV/0!</v>
      </c>
      <c r="I19" s="9">
        <f t="shared" ref="I19:I28" si="4">(E19-SUM(F19:G19))-K19</f>
        <v>0</v>
      </c>
      <c r="J19" s="10" t="e">
        <f t="shared" ref="J19:J28" si="5">I19/E19</f>
        <v>#DIV/0!</v>
      </c>
      <c r="K19" s="9"/>
      <c r="L19" s="10" t="e">
        <f t="shared" ref="L19:L28" si="6">K19/E19</f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131</v>
      </c>
      <c r="F28" s="17">
        <f>SUM(F14:F27)</f>
        <v>64</v>
      </c>
      <c r="G28" s="17">
        <f>SUM(G14:G27)</f>
        <v>0</v>
      </c>
      <c r="H28" s="18">
        <f>SUM(F28:G28)/E28</f>
        <v>0.48854961832061067</v>
      </c>
      <c r="I28" s="17">
        <f t="shared" si="4"/>
        <v>67</v>
      </c>
      <c r="J28" s="18">
        <f t="shared" si="5"/>
        <v>0.51145038167938928</v>
      </c>
      <c r="K28" s="17">
        <f>SUM(K14:K27)</f>
        <v>0</v>
      </c>
      <c r="L28" s="18">
        <f t="shared" si="6"/>
        <v>0</v>
      </c>
      <c r="M28" s="17">
        <f>AVERAGE(M14:M27)</f>
        <v>62.392499999999998</v>
      </c>
      <c r="N28" s="19">
        <f>AVERAGE(N14:N27)</f>
        <v>0.374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3</v>
      </c>
      <c r="C8" s="22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tr">
        <f>'0'!L8</f>
        <v>Ago-Dic 2022</v>
      </c>
      <c r="M8" s="22"/>
      <c r="N8" s="22"/>
    </row>
    <row r="10" spans="1:14" x14ac:dyDescent="0.2">
      <c r="A10" s="4" t="s">
        <v>9</v>
      </c>
      <c r="B10" s="22">
        <f>'0'!B10</f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>
        <f>B10</f>
        <v>0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4</v>
      </c>
      <c r="C8" s="22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tr">
        <f>'0'!L8</f>
        <v>Ago-Dic 2022</v>
      </c>
      <c r="M8" s="22"/>
      <c r="N8" s="22"/>
    </row>
    <row r="10" spans="1:14" x14ac:dyDescent="0.2">
      <c r="A10" s="4" t="s">
        <v>9</v>
      </c>
      <c r="B10" s="22">
        <f>'0'!B10</f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>
        <f>B10</f>
        <v>0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S19" sqref="S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2" t="s">
        <v>4</v>
      </c>
      <c r="C8" s="22"/>
      <c r="D8" s="14" t="s">
        <v>5</v>
      </c>
      <c r="E8" s="5">
        <v>9</v>
      </c>
      <c r="G8" s="4" t="s">
        <v>6</v>
      </c>
      <c r="H8" s="5">
        <v>4</v>
      </c>
      <c r="I8" s="23" t="s">
        <v>7</v>
      </c>
      <c r="J8" s="23"/>
      <c r="K8" s="23"/>
      <c r="L8" s="22" t="s">
        <v>8</v>
      </c>
      <c r="M8" s="22"/>
      <c r="N8" s="22"/>
    </row>
    <row r="10" spans="1:14" x14ac:dyDescent="0.2">
      <c r="A10" s="4" t="s">
        <v>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>
        <f>B10</f>
        <v>0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2023-06-08T05:45:32Z</dcterms:modified>
  <cp:category/>
  <cp:contentStatus/>
</cp:coreProperties>
</file>