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jessl\Desktop\"/>
    </mc:Choice>
  </mc:AlternateContent>
  <xr:revisionPtr revIDLastSave="0" documentId="8_{A86E9F8F-9486-4635-9F60-DF3EB568E92E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25" r:id="rId1"/>
    <sheet name="2" sheetId="22" r:id="rId2"/>
    <sheet name="3" sheetId="23" r:id="rId3"/>
    <sheet name="4" sheetId="24" r:id="rId4"/>
    <sheet name="0" sheetId="10" r:id="rId5"/>
  </sheets>
  <definedNames>
    <definedName name="_xlnm.Print_Area" localSheetId="4">'0'!$A$1:$N$35</definedName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22" l="1"/>
  <c r="J18" i="22"/>
  <c r="H18" i="22"/>
  <c r="L17" i="22"/>
  <c r="J17" i="22"/>
  <c r="H17" i="22"/>
  <c r="L16" i="22"/>
  <c r="J16" i="22"/>
  <c r="H16" i="22"/>
  <c r="L15" i="22"/>
  <c r="J15" i="22"/>
  <c r="H15" i="22"/>
  <c r="L14" i="22"/>
  <c r="J14" i="22"/>
  <c r="H14" i="22"/>
  <c r="H14" i="25"/>
  <c r="H15" i="25"/>
  <c r="H16" i="25"/>
  <c r="M28" i="25" l="1"/>
  <c r="N28" i="25"/>
  <c r="K28" i="25" l="1"/>
  <c r="G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J17" i="25"/>
  <c r="J16" i="25"/>
  <c r="J15" i="25"/>
  <c r="J14" i="25"/>
  <c r="B37" i="25"/>
  <c r="H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I19" i="24"/>
  <c r="J19" i="24" s="1"/>
  <c r="I18" i="24"/>
  <c r="J18" i="24" s="1"/>
  <c r="I17" i="24"/>
  <c r="J17" i="24" s="1"/>
  <c r="I16" i="24"/>
  <c r="J16" i="24" s="1"/>
  <c r="I15" i="24"/>
  <c r="J15" i="24" s="1"/>
  <c r="I14" i="24"/>
  <c r="J14" i="24" s="1"/>
  <c r="B37" i="24"/>
  <c r="H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I18" i="23"/>
  <c r="J18" i="23" s="1"/>
  <c r="J17" i="23"/>
  <c r="I16" i="23"/>
  <c r="J16" i="23" s="1"/>
  <c r="I15" i="23"/>
  <c r="J15" i="23" s="1"/>
  <c r="J14" i="23"/>
  <c r="H8" i="23"/>
  <c r="A19" i="22"/>
  <c r="C19" i="22"/>
  <c r="D19" i="22"/>
  <c r="E19" i="22"/>
  <c r="H19" i="22" s="1"/>
  <c r="A20" i="22"/>
  <c r="C20" i="22"/>
  <c r="D20" i="22"/>
  <c r="E20" i="22"/>
  <c r="I20" i="22" s="1"/>
  <c r="J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H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B37" i="22"/>
  <c r="H8" i="22"/>
  <c r="N28" i="22"/>
  <c r="M28" i="22"/>
  <c r="K28" i="22"/>
  <c r="G28" i="22"/>
  <c r="F28" i="22"/>
  <c r="I27" i="22"/>
  <c r="J27" i="22" s="1"/>
  <c r="I19" i="22"/>
  <c r="J19" i="22" s="1"/>
  <c r="B35" i="10"/>
  <c r="N26" i="10"/>
  <c r="M26" i="10"/>
  <c r="K26" i="10"/>
  <c r="G26" i="10"/>
  <c r="F26" i="10"/>
  <c r="E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L16" i="10"/>
  <c r="I16" i="10"/>
  <c r="J16" i="10" s="1"/>
  <c r="L15" i="10"/>
  <c r="I15" i="10"/>
  <c r="J15" i="10" s="1"/>
  <c r="L14" i="10"/>
  <c r="I14" i="10"/>
  <c r="J14" i="10" s="1"/>
  <c r="L20" i="22" l="1"/>
  <c r="H23" i="22"/>
  <c r="I24" i="22"/>
  <c r="J24" i="22" s="1"/>
  <c r="L19" i="22"/>
  <c r="I23" i="22"/>
  <c r="J23" i="22" s="1"/>
  <c r="H20" i="22"/>
  <c r="I21" i="22"/>
  <c r="J21" i="22" s="1"/>
  <c r="H25" i="22"/>
  <c r="H21" i="22"/>
  <c r="L24" i="22"/>
  <c r="I25" i="22"/>
  <c r="J25" i="22" s="1"/>
  <c r="H27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I28" i="25" s="1"/>
  <c r="J28" i="25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22" i="22"/>
  <c r="H26" i="22"/>
  <c r="I22" i="22"/>
  <c r="J22" i="22" s="1"/>
  <c r="I26" i="22"/>
  <c r="J26" i="22" s="1"/>
  <c r="E28" i="22"/>
  <c r="I26" i="10"/>
  <c r="J26" i="10" s="1"/>
  <c r="H26" i="10"/>
  <c r="L26" i="10"/>
  <c r="L28" i="25" l="1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9A9E1E7-CA7F-44C8-8BAC-050C83A0A32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CE7EF0AE-A1B5-4D87-84A4-D834F841BB25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A299BC02-D890-4815-84B6-4FDCABE5DEA9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<sst xmlns="http://schemas.openxmlformats.org/spreadsheetml/2006/main" count="257" uniqueCount="46">
  <si>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</si>
  <si>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</si>
  <si>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</si>
  <si>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</si>
  <si>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</si>
  <si>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</si>
  <si>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</si>
  <si>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</si>
  <si>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</si>
  <si>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</si>
  <si>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</si>
  <si>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</si>
  <si>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</si>
  <si>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</si>
  <si>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</si>
  <si>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</si>
  <si>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</si>
  <si>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</si>
  <si>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</si>
  <si>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</si>
  <si>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</si>
  <si>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</si>
  <si>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</si>
  <si>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</si>
  <si>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</si>
  <si>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</si>
  <si>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</si>
  <si>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</si>
  <si>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</si>
  <si>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INGENIERIA AMBIENTAL</t>
  </si>
  <si>
    <t xml:space="preserve">M.C. SOLEDAD ESTHER MALDONADO BRAVO </t>
  </si>
  <si>
    <t>IAMB</t>
  </si>
  <si>
    <t xml:space="preserve">M.C. JESSICA ALEJANDRA REYES LARIOS </t>
  </si>
  <si>
    <t xml:space="preserve">QUIMICA ANALITICA </t>
  </si>
  <si>
    <t xml:space="preserve">MICROBIOLOGIA </t>
  </si>
  <si>
    <t xml:space="preserve">ANALISIS INSTRUMENTAL </t>
  </si>
  <si>
    <t>206-A</t>
  </si>
  <si>
    <t>406-A</t>
  </si>
  <si>
    <t>806-A</t>
  </si>
  <si>
    <t>FEB-JUL-2023</t>
  </si>
  <si>
    <t xml:space="preserve">INGENIERIA AMBIENTAL </t>
  </si>
  <si>
    <t>M.C. SOLEDAD ESTHER MALDONADO BRAVO</t>
  </si>
  <si>
    <t xml:space="preserve">CONSERVACION Y RESTAURACION DE SUELOS </t>
  </si>
  <si>
    <t>S/E</t>
  </si>
  <si>
    <t>INGENIERIA  AMBIENTAL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</si>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</sst>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7" zoomScale="85" zoomScaleNormal="85" zoomScaleSheetLayoutView="100" workbookViewId="0">
      <selection activeCell="B16" sqref="B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29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3">
        <v>1</v>
      </c>
      <c r="C8" s="23"/>
      <c r="D8" s="14" t="s">
        <v>4</v>
      </c>
      <c r="E8" s="20">
        <v>3</v>
      </c>
      <c r="F8"/>
      <c r="G8" s="4" t="s">
        <v>5</v>
      </c>
      <c r="H8" s="20">
        <f>'0'!H8</f>
        <v>4</v>
      </c>
      <c r="I8" s="24" t="s">
        <v>6</v>
      </c>
      <c r="J8" s="24"/>
      <c r="K8" s="24"/>
      <c r="L8" s="23" t="s">
        <v>39</v>
      </c>
      <c r="M8" s="23"/>
      <c r="N8" s="23"/>
    </row>
    <row r="10" spans="1:14" x14ac:dyDescent="0.2">
      <c r="A10" s="4" t="s">
        <v>7</v>
      </c>
      <c r="B10" s="23" t="s">
        <v>30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8</v>
      </c>
      <c r="B12" s="31" t="s">
        <v>9</v>
      </c>
      <c r="C12" s="31" t="s">
        <v>10</v>
      </c>
      <c r="D12" s="33" t="s">
        <v>11</v>
      </c>
      <c r="E12" s="33" t="s">
        <v>12</v>
      </c>
      <c r="F12" s="33" t="s">
        <v>13</v>
      </c>
      <c r="G12" s="33"/>
      <c r="H12" s="33" t="s">
        <v>14</v>
      </c>
      <c r="I12" s="33" t="s">
        <v>15</v>
      </c>
      <c r="J12" s="33" t="s">
        <v>16</v>
      </c>
      <c r="K12" s="33" t="s">
        <v>17</v>
      </c>
      <c r="L12" s="33" t="s">
        <v>18</v>
      </c>
      <c r="M12" s="33" t="s">
        <v>19</v>
      </c>
      <c r="N12" s="35" t="s">
        <v>20</v>
      </c>
    </row>
    <row r="13" spans="1:14" x14ac:dyDescent="0.2">
      <c r="A13" s="30"/>
      <c r="B13" s="32"/>
      <c r="C13" s="32"/>
      <c r="D13" s="34"/>
      <c r="E13" s="34"/>
      <c r="F13" s="7" t="s">
        <v>21</v>
      </c>
      <c r="G13" s="7" t="s">
        <v>22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9" t="s">
        <v>33</v>
      </c>
      <c r="B14" s="9" t="s">
        <v>43</v>
      </c>
      <c r="C14" s="9" t="s">
        <v>36</v>
      </c>
      <c r="D14" s="9" t="s">
        <v>31</v>
      </c>
      <c r="E14" s="9">
        <v>28</v>
      </c>
      <c r="F14" s="9"/>
      <c r="G14" s="9"/>
      <c r="H14" s="10">
        <f t="shared" ref="H14:H27" si="0">F14/E14</f>
        <v>0</v>
      </c>
      <c r="I14" s="9"/>
      <c r="J14" s="10">
        <f t="shared" ref="J14:J28" si="1">I14/E14</f>
        <v>0</v>
      </c>
      <c r="K14" s="9"/>
      <c r="L14" s="10">
        <f t="shared" ref="L14:L28" si="2">K14/E14</f>
        <v>0</v>
      </c>
      <c r="M14" s="21"/>
      <c r="N14" s="15">
        <v>0</v>
      </c>
    </row>
    <row r="15" spans="1:14" s="11" customFormat="1" x14ac:dyDescent="0.2">
      <c r="A15" s="9" t="s">
        <v>34</v>
      </c>
      <c r="B15" s="9">
        <v>1</v>
      </c>
      <c r="C15" s="9" t="s">
        <v>37</v>
      </c>
      <c r="D15" s="9" t="s">
        <v>31</v>
      </c>
      <c r="E15" s="9">
        <v>23</v>
      </c>
      <c r="F15" s="9">
        <v>19</v>
      </c>
      <c r="G15" s="9"/>
      <c r="H15" s="10">
        <f t="shared" si="0"/>
        <v>0.82608695652173914</v>
      </c>
      <c r="I15" s="9">
        <v>4</v>
      </c>
      <c r="J15" s="10">
        <f t="shared" si="1"/>
        <v>0.17391304347826086</v>
      </c>
      <c r="K15" s="9"/>
      <c r="L15" s="10">
        <f t="shared" si="2"/>
        <v>0</v>
      </c>
      <c r="M15" s="21">
        <v>85.17</v>
      </c>
      <c r="N15" s="15">
        <v>0.3478</v>
      </c>
    </row>
    <row r="16" spans="1:14" s="11" customFormat="1" x14ac:dyDescent="0.2">
      <c r="A16" s="9" t="s">
        <v>35</v>
      </c>
      <c r="B16" s="9" t="s">
        <v>43</v>
      </c>
      <c r="C16" s="9" t="s">
        <v>37</v>
      </c>
      <c r="D16" s="9" t="s">
        <v>31</v>
      </c>
      <c r="E16" s="9">
        <v>31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/>
      <c r="L16" s="10">
        <f t="shared" si="2"/>
        <v>0</v>
      </c>
      <c r="M16" s="21"/>
      <c r="N16" s="15">
        <v>0</v>
      </c>
    </row>
    <row r="17" spans="1:14" s="11" customFormat="1" ht="25.5" x14ac:dyDescent="0.2">
      <c r="A17" s="9" t="s">
        <v>42</v>
      </c>
      <c r="B17" s="9">
        <v>1</v>
      </c>
      <c r="C17" s="9" t="s">
        <v>38</v>
      </c>
      <c r="D17" s="9" t="s">
        <v>31</v>
      </c>
      <c r="E17" s="9">
        <v>18</v>
      </c>
      <c r="F17" s="9">
        <v>18</v>
      </c>
      <c r="G17" s="9"/>
      <c r="H17" s="10">
        <f t="shared" si="0"/>
        <v>1</v>
      </c>
      <c r="I17" s="9">
        <v>0</v>
      </c>
      <c r="J17" s="10">
        <f t="shared" si="1"/>
        <v>0</v>
      </c>
      <c r="K17" s="9"/>
      <c r="L17" s="10">
        <f t="shared" si="2"/>
        <v>0</v>
      </c>
      <c r="M17" s="21">
        <v>89.61</v>
      </c>
      <c r="N17" s="15">
        <v>0.61109999999999998</v>
      </c>
    </row>
    <row r="18" spans="1:14" s="11" customFormat="1" ht="25.5" x14ac:dyDescent="0.2">
      <c r="A18" s="9" t="str">
        <f>'0'!A17</f>
        <v xml:space="preserve">CONSERVACION Y RESTAURACION DE SUELOS </v>
      </c>
      <c r="B18" s="9"/>
      <c r="C18" s="9" t="str">
        <f>'0'!C17</f>
        <v>806-A</v>
      </c>
      <c r="D18" s="9" t="str">
        <f>'0'!D17</f>
        <v>IAMB</v>
      </c>
      <c r="E18" s="9">
        <f>'0'!E17</f>
        <v>18</v>
      </c>
      <c r="F18" s="9"/>
      <c r="G18" s="9"/>
      <c r="H18" s="10">
        <f t="shared" si="0"/>
        <v>0</v>
      </c>
      <c r="I18" s="9">
        <f t="shared" ref="I18:I28" si="3">(E18-SUM(F18:G18))-K18</f>
        <v>18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x14ac:dyDescent="0.2">
      <c r="A19" s="9" t="e">
        <f>'0'!#REF!</f>
        <v>#REF!</v>
      </c>
      <c r="B19" s="9"/>
      <c r="C19" s="9" t="e">
        <f>'0'!#REF!</f>
        <v>#REF!</v>
      </c>
      <c r="D19" s="9" t="e">
        <f>'0'!#REF!</f>
        <v>#REF!</v>
      </c>
      <c r="E19" s="9" t="e">
        <f>'0'!#REF!</f>
        <v>#REF!</v>
      </c>
      <c r="F19" s="9"/>
      <c r="G19" s="9"/>
      <c r="H19" s="10" t="e">
        <f t="shared" si="0"/>
        <v>#REF!</v>
      </c>
      <c r="I19" s="9" t="e">
        <f t="shared" si="3"/>
        <v>#REF!</v>
      </c>
      <c r="J19" s="10" t="e">
        <f t="shared" si="1"/>
        <v>#REF!</v>
      </c>
      <c r="K19" s="9"/>
      <c r="L19" s="10" t="e">
        <f t="shared" si="2"/>
        <v>#REF!</v>
      </c>
      <c r="M19" s="9"/>
      <c r="N19" s="15"/>
    </row>
    <row r="20" spans="1:14" s="11" customFormat="1" x14ac:dyDescent="0.2">
      <c r="A20" s="9">
        <f>'0'!A18</f>
        <v>0</v>
      </c>
      <c r="B20" s="9"/>
      <c r="C20" s="9">
        <f>'0'!C18</f>
        <v>0</v>
      </c>
      <c r="D20" s="9">
        <f>'0'!D18</f>
        <v>0</v>
      </c>
      <c r="E20" s="9">
        <f>'0'!E18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'0'!A19</f>
        <v>0</v>
      </c>
      <c r="B21" s="9"/>
      <c r="C21" s="9">
        <f>'0'!C19</f>
        <v>0</v>
      </c>
      <c r="D21" s="9">
        <f>'0'!D19</f>
        <v>0</v>
      </c>
      <c r="E21" s="9">
        <f>'0'!E19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'0'!A20</f>
        <v>0</v>
      </c>
      <c r="B22" s="9"/>
      <c r="C22" s="9">
        <f>'0'!C20</f>
        <v>0</v>
      </c>
      <c r="D22" s="9">
        <f>'0'!D20</f>
        <v>0</v>
      </c>
      <c r="E22" s="9">
        <f>'0'!E20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'0'!A21</f>
        <v>0</v>
      </c>
      <c r="B23" s="9"/>
      <c r="C23" s="9">
        <f>'0'!C21</f>
        <v>0</v>
      </c>
      <c r="D23" s="9">
        <f>'0'!D21</f>
        <v>0</v>
      </c>
      <c r="E23" s="9">
        <f>'0'!E21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'0'!A22</f>
        <v>0</v>
      </c>
      <c r="B24" s="9"/>
      <c r="C24" s="9">
        <f>'0'!C22</f>
        <v>0</v>
      </c>
      <c r="D24" s="9">
        <f>'0'!D22</f>
        <v>0</v>
      </c>
      <c r="E24" s="9">
        <f>'0'!E22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'0'!A23</f>
        <v>0</v>
      </c>
      <c r="B25" s="9"/>
      <c r="C25" s="9">
        <f>'0'!C23</f>
        <v>0</v>
      </c>
      <c r="D25" s="9">
        <f>'0'!D23</f>
        <v>0</v>
      </c>
      <c r="E25" s="9">
        <f>'0'!E23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'0'!A24</f>
        <v>0</v>
      </c>
      <c r="B26" s="9"/>
      <c r="C26" s="9">
        <f>'0'!C24</f>
        <v>0</v>
      </c>
      <c r="D26" s="9">
        <f>'0'!D24</f>
        <v>0</v>
      </c>
      <c r="E26" s="9">
        <f>'0'!E24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'0'!A25</f>
        <v>0</v>
      </c>
      <c r="B27" s="9"/>
      <c r="C27" s="9">
        <f>'0'!C25</f>
        <v>0</v>
      </c>
      <c r="D27" s="9">
        <f>'0'!D25</f>
        <v>0</v>
      </c>
      <c r="E27" s="9">
        <f>'0'!E25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v>37</v>
      </c>
      <c r="G28" s="17">
        <f>SUM(G14:G27)</f>
        <v>0</v>
      </c>
      <c r="H28" s="18" t="e">
        <f>SUM(F28:G28)/E28</f>
        <v>#REF!</v>
      </c>
      <c r="I28" s="17" t="e">
        <f t="shared" si="3"/>
        <v>#REF!</v>
      </c>
      <c r="J28" s="18" t="e">
        <f t="shared" si="1"/>
        <v>#REF!</v>
      </c>
      <c r="K28" s="17">
        <f>SUM(K14:K27)</f>
        <v>0</v>
      </c>
      <c r="L28" s="18" t="e">
        <f t="shared" si="2"/>
        <v>#REF!</v>
      </c>
      <c r="M28" s="17">
        <f>AVERAGE(M14:M27)</f>
        <v>87.39</v>
      </c>
      <c r="N28" s="19">
        <f>AVERAGE(N14:N27)</f>
        <v>0.23972499999999999</v>
      </c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9" t="s">
        <v>26</v>
      </c>
      <c r="C33" s="39"/>
      <c r="D33" s="39"/>
      <c r="G33" s="26" t="s">
        <v>27</v>
      </c>
      <c r="H33" s="26"/>
      <c r="I33" s="26"/>
      <c r="J33" s="26"/>
    </row>
    <row r="34" spans="1:10" ht="62.25" customHeight="1" x14ac:dyDescent="0.2">
      <c r="B34" s="38"/>
      <c r="C34" s="38"/>
      <c r="D34" s="38"/>
      <c r="G34" s="23"/>
      <c r="H34" s="23"/>
      <c r="I34" s="23"/>
      <c r="J34" s="23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 xml:space="preserve">M.C. SOLEDAD ESTHER MALDONADO BRAVO </v>
      </c>
      <c r="C37" s="41"/>
      <c r="D37" s="41"/>
      <c r="E37" s="13"/>
      <c r="F37" s="13"/>
      <c r="G37" s="41" t="s">
        <v>32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0" zoomScale="85" zoomScaleNormal="85" zoomScaleSheetLayoutView="100" workbookViewId="0">
      <selection activeCell="B10" sqref="B10:L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40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3">
        <v>2</v>
      </c>
      <c r="C8" s="23"/>
      <c r="D8" s="14" t="s">
        <v>4</v>
      </c>
      <c r="E8" s="20">
        <v>3</v>
      </c>
      <c r="F8"/>
      <c r="G8" s="4" t="s">
        <v>5</v>
      </c>
      <c r="H8" s="20">
        <f>'0'!H8</f>
        <v>4</v>
      </c>
      <c r="I8" s="24" t="s">
        <v>6</v>
      </c>
      <c r="J8" s="24"/>
      <c r="K8" s="24"/>
      <c r="L8" s="23" t="s">
        <v>39</v>
      </c>
      <c r="M8" s="23"/>
      <c r="N8" s="23"/>
    </row>
    <row r="10" spans="1:14" x14ac:dyDescent="0.2">
      <c r="A10" s="4" t="s">
        <v>7</v>
      </c>
      <c r="B10" s="23" t="s">
        <v>30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8</v>
      </c>
      <c r="B12" s="31" t="s">
        <v>9</v>
      </c>
      <c r="C12" s="31" t="s">
        <v>10</v>
      </c>
      <c r="D12" s="33" t="s">
        <v>11</v>
      </c>
      <c r="E12" s="33" t="s">
        <v>12</v>
      </c>
      <c r="F12" s="33" t="s">
        <v>13</v>
      </c>
      <c r="G12" s="33"/>
      <c r="H12" s="33" t="s">
        <v>14</v>
      </c>
      <c r="I12" s="33" t="s">
        <v>15</v>
      </c>
      <c r="J12" s="33" t="s">
        <v>16</v>
      </c>
      <c r="K12" s="33" t="s">
        <v>17</v>
      </c>
      <c r="L12" s="33" t="s">
        <v>18</v>
      </c>
      <c r="M12" s="33" t="s">
        <v>19</v>
      </c>
      <c r="N12" s="35" t="s">
        <v>20</v>
      </c>
    </row>
    <row r="13" spans="1:14" x14ac:dyDescent="0.2">
      <c r="A13" s="30"/>
      <c r="B13" s="32"/>
      <c r="C13" s="32"/>
      <c r="D13" s="34"/>
      <c r="E13" s="34"/>
      <c r="F13" s="7" t="s">
        <v>21</v>
      </c>
      <c r="G13" s="7" t="s">
        <v>22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9" t="s">
        <v>33</v>
      </c>
      <c r="B14" s="9">
        <v>1</v>
      </c>
      <c r="C14" s="9" t="s">
        <v>36</v>
      </c>
      <c r="D14" s="9" t="s">
        <v>31</v>
      </c>
      <c r="E14" s="9">
        <v>28</v>
      </c>
      <c r="F14" s="9">
        <v>11</v>
      </c>
      <c r="G14" s="9"/>
      <c r="H14" s="10">
        <f t="shared" ref="H14:H18" si="0">F14/E14</f>
        <v>0.39285714285714285</v>
      </c>
      <c r="I14" s="9">
        <v>17</v>
      </c>
      <c r="J14" s="10">
        <f t="shared" ref="J14:J18" si="1">I14/E14</f>
        <v>0.6071428571428571</v>
      </c>
      <c r="K14" s="9"/>
      <c r="L14" s="10">
        <f t="shared" ref="L14:L18" si="2">K14/E14</f>
        <v>0</v>
      </c>
      <c r="M14" s="21">
        <v>61.75</v>
      </c>
      <c r="N14" s="15">
        <v>0.5</v>
      </c>
    </row>
    <row r="15" spans="1:14" s="11" customFormat="1" x14ac:dyDescent="0.2">
      <c r="A15" s="9" t="s">
        <v>34</v>
      </c>
      <c r="B15" s="9">
        <v>2</v>
      </c>
      <c r="C15" s="9" t="s">
        <v>37</v>
      </c>
      <c r="D15" s="9" t="s">
        <v>31</v>
      </c>
      <c r="E15" s="9">
        <v>23</v>
      </c>
      <c r="F15" s="9">
        <v>15</v>
      </c>
      <c r="G15" s="9"/>
      <c r="H15" s="10">
        <f t="shared" si="0"/>
        <v>0.65217391304347827</v>
      </c>
      <c r="I15" s="9">
        <v>8</v>
      </c>
      <c r="J15" s="10">
        <f t="shared" si="1"/>
        <v>0.34782608695652173</v>
      </c>
      <c r="K15" s="9"/>
      <c r="L15" s="10">
        <f t="shared" si="2"/>
        <v>0</v>
      </c>
      <c r="M15" s="21">
        <v>61.35</v>
      </c>
      <c r="N15" s="15">
        <v>0.69</v>
      </c>
    </row>
    <row r="16" spans="1:14" s="11" customFormat="1" x14ac:dyDescent="0.2">
      <c r="A16" s="9" t="s">
        <v>35</v>
      </c>
      <c r="B16" s="9">
        <v>1</v>
      </c>
      <c r="C16" s="9" t="s">
        <v>37</v>
      </c>
      <c r="D16" s="9" t="s">
        <v>31</v>
      </c>
      <c r="E16" s="9">
        <v>31</v>
      </c>
      <c r="F16" s="9">
        <v>19</v>
      </c>
      <c r="G16" s="9"/>
      <c r="H16" s="10">
        <f t="shared" si="0"/>
        <v>0.61290322580645162</v>
      </c>
      <c r="I16" s="9">
        <v>12</v>
      </c>
      <c r="J16" s="10">
        <f t="shared" si="1"/>
        <v>0.38709677419354838</v>
      </c>
      <c r="K16" s="9"/>
      <c r="L16" s="10">
        <f t="shared" si="2"/>
        <v>0</v>
      </c>
      <c r="M16" s="21">
        <v>68.64</v>
      </c>
      <c r="N16" s="15">
        <v>0.68</v>
      </c>
    </row>
    <row r="17" spans="1:14" s="11" customFormat="1" x14ac:dyDescent="0.2">
      <c r="A17" s="9" t="s">
        <v>35</v>
      </c>
      <c r="B17" s="9">
        <v>2</v>
      </c>
      <c r="C17" s="9" t="s">
        <v>37</v>
      </c>
      <c r="D17" s="9" t="s">
        <v>31</v>
      </c>
      <c r="E17" s="9">
        <v>31</v>
      </c>
      <c r="F17" s="9">
        <v>19</v>
      </c>
      <c r="G17" s="9"/>
      <c r="H17" s="10">
        <f t="shared" si="0"/>
        <v>0.61290322580645162</v>
      </c>
      <c r="I17" s="9">
        <v>12</v>
      </c>
      <c r="J17" s="10">
        <f t="shared" si="1"/>
        <v>0.38709677419354838</v>
      </c>
      <c r="K17" s="9"/>
      <c r="L17" s="10">
        <f t="shared" si="2"/>
        <v>0</v>
      </c>
      <c r="M17" s="21">
        <v>64.510000000000005</v>
      </c>
      <c r="N17" s="15">
        <v>0</v>
      </c>
    </row>
    <row r="18" spans="1:14" s="11" customFormat="1" ht="25.5" x14ac:dyDescent="0.2">
      <c r="A18" s="9" t="s">
        <v>42</v>
      </c>
      <c r="B18" s="9" t="s">
        <v>43</v>
      </c>
      <c r="C18" s="9" t="s">
        <v>38</v>
      </c>
      <c r="D18" s="9" t="s">
        <v>31</v>
      </c>
      <c r="E18" s="9">
        <v>18</v>
      </c>
      <c r="F18" s="9"/>
      <c r="G18" s="9"/>
      <c r="H18" s="10">
        <f t="shared" si="0"/>
        <v>0</v>
      </c>
      <c r="I18" s="9">
        <v>0</v>
      </c>
      <c r="J18" s="10">
        <f t="shared" si="1"/>
        <v>0</v>
      </c>
      <c r="K18" s="9"/>
      <c r="L18" s="10">
        <f t="shared" si="2"/>
        <v>0</v>
      </c>
      <c r="M18" s="21"/>
      <c r="N18" s="15">
        <v>0</v>
      </c>
    </row>
    <row r="19" spans="1:14" s="11" customFormat="1" x14ac:dyDescent="0.2">
      <c r="A19" s="9" t="e">
        <f>'0'!#REF!</f>
        <v>#REF!</v>
      </c>
      <c r="B19" s="9"/>
      <c r="C19" s="9" t="e">
        <f>'0'!#REF!</f>
        <v>#REF!</v>
      </c>
      <c r="D19" s="9" t="e">
        <f>'0'!#REF!</f>
        <v>#REF!</v>
      </c>
      <c r="E19" s="9" t="e">
        <f>'0'!#REF!</f>
        <v>#REF!</v>
      </c>
      <c r="F19" s="9"/>
      <c r="G19" s="9"/>
      <c r="H19" s="10" t="e">
        <f t="shared" ref="H19:H27" si="3">F19/E19</f>
        <v>#REF!</v>
      </c>
      <c r="I19" s="9" t="e">
        <f t="shared" ref="I19:I28" si="4">(E19-SUM(F19:G19))-K19</f>
        <v>#REF!</v>
      </c>
      <c r="J19" s="10" t="e">
        <f t="shared" ref="J19:J28" si="5">I19/E19</f>
        <v>#REF!</v>
      </c>
      <c r="K19" s="9"/>
      <c r="L19" s="10" t="e">
        <f t="shared" ref="L19:L28" si="6">K19/E19</f>
        <v>#REF!</v>
      </c>
      <c r="M19" s="9"/>
      <c r="N19" s="15"/>
    </row>
    <row r="20" spans="1:14" s="11" customFormat="1" x14ac:dyDescent="0.2">
      <c r="A20" s="9">
        <f>'0'!A18</f>
        <v>0</v>
      </c>
      <c r="B20" s="9"/>
      <c r="C20" s="9">
        <f>'0'!C18</f>
        <v>0</v>
      </c>
      <c r="D20" s="9">
        <f>'0'!D18</f>
        <v>0</v>
      </c>
      <c r="E20" s="9">
        <f>'0'!E18</f>
        <v>0</v>
      </c>
      <c r="F20" s="9"/>
      <c r="G20" s="9"/>
      <c r="H20" s="10" t="e">
        <f t="shared" si="3"/>
        <v>#DIV/0!</v>
      </c>
      <c r="I20" s="9">
        <f t="shared" si="4"/>
        <v>0</v>
      </c>
      <c r="J20" s="10" t="e">
        <f t="shared" si="5"/>
        <v>#DIV/0!</v>
      </c>
      <c r="K20" s="9"/>
      <c r="L20" s="10" t="e">
        <f t="shared" si="6"/>
        <v>#DIV/0!</v>
      </c>
      <c r="M20" s="9"/>
      <c r="N20" s="15"/>
    </row>
    <row r="21" spans="1:14" s="11" customFormat="1" x14ac:dyDescent="0.2">
      <c r="A21" s="9">
        <f>'0'!A19</f>
        <v>0</v>
      </c>
      <c r="B21" s="9"/>
      <c r="C21" s="9">
        <f>'0'!C19</f>
        <v>0</v>
      </c>
      <c r="D21" s="9">
        <f>'0'!D19</f>
        <v>0</v>
      </c>
      <c r="E21" s="9">
        <f>'0'!E19</f>
        <v>0</v>
      </c>
      <c r="F21" s="9"/>
      <c r="G21" s="9"/>
      <c r="H21" s="10" t="e">
        <f t="shared" si="3"/>
        <v>#DIV/0!</v>
      </c>
      <c r="I21" s="9">
        <f t="shared" si="4"/>
        <v>0</v>
      </c>
      <c r="J21" s="10" t="e">
        <f t="shared" si="5"/>
        <v>#DIV/0!</v>
      </c>
      <c r="K21" s="9"/>
      <c r="L21" s="10" t="e">
        <f t="shared" si="6"/>
        <v>#DIV/0!</v>
      </c>
      <c r="M21" s="9"/>
      <c r="N21" s="15"/>
    </row>
    <row r="22" spans="1:14" s="11" customFormat="1" x14ac:dyDescent="0.2">
      <c r="A22" s="9">
        <f>'0'!A20</f>
        <v>0</v>
      </c>
      <c r="B22" s="9"/>
      <c r="C22" s="9">
        <f>'0'!C20</f>
        <v>0</v>
      </c>
      <c r="D22" s="9">
        <f>'0'!D20</f>
        <v>0</v>
      </c>
      <c r="E22" s="9">
        <f>'0'!E20</f>
        <v>0</v>
      </c>
      <c r="F22" s="9"/>
      <c r="G22" s="9"/>
      <c r="H22" s="10" t="e">
        <f t="shared" si="3"/>
        <v>#DIV/0!</v>
      </c>
      <c r="I22" s="9">
        <f t="shared" si="4"/>
        <v>0</v>
      </c>
      <c r="J22" s="10" t="e">
        <f t="shared" si="5"/>
        <v>#DIV/0!</v>
      </c>
      <c r="K22" s="9"/>
      <c r="L22" s="10" t="e">
        <f t="shared" si="6"/>
        <v>#DIV/0!</v>
      </c>
      <c r="M22" s="9"/>
      <c r="N22" s="15"/>
    </row>
    <row r="23" spans="1:14" s="11" customFormat="1" x14ac:dyDescent="0.2">
      <c r="A23" s="9">
        <f>'0'!A21</f>
        <v>0</v>
      </c>
      <c r="B23" s="9"/>
      <c r="C23" s="9">
        <f>'0'!C21</f>
        <v>0</v>
      </c>
      <c r="D23" s="9">
        <f>'0'!D21</f>
        <v>0</v>
      </c>
      <c r="E23" s="9">
        <f>'0'!E21</f>
        <v>0</v>
      </c>
      <c r="F23" s="9"/>
      <c r="G23" s="9"/>
      <c r="H23" s="10" t="e">
        <f t="shared" si="3"/>
        <v>#DIV/0!</v>
      </c>
      <c r="I23" s="9">
        <f t="shared" si="4"/>
        <v>0</v>
      </c>
      <c r="J23" s="10" t="e">
        <f t="shared" si="5"/>
        <v>#DIV/0!</v>
      </c>
      <c r="K23" s="9"/>
      <c r="L23" s="10" t="e">
        <f t="shared" si="6"/>
        <v>#DIV/0!</v>
      </c>
      <c r="M23" s="9"/>
      <c r="N23" s="15"/>
    </row>
    <row r="24" spans="1:14" s="11" customFormat="1" x14ac:dyDescent="0.2">
      <c r="A24" s="9">
        <f>'0'!A22</f>
        <v>0</v>
      </c>
      <c r="B24" s="9"/>
      <c r="C24" s="9">
        <f>'0'!C22</f>
        <v>0</v>
      </c>
      <c r="D24" s="9">
        <f>'0'!D22</f>
        <v>0</v>
      </c>
      <c r="E24" s="9">
        <f>'0'!E22</f>
        <v>0</v>
      </c>
      <c r="F24" s="9"/>
      <c r="G24" s="9"/>
      <c r="H24" s="10" t="e">
        <f t="shared" si="3"/>
        <v>#DIV/0!</v>
      </c>
      <c r="I24" s="9">
        <f t="shared" si="4"/>
        <v>0</v>
      </c>
      <c r="J24" s="10" t="e">
        <f t="shared" si="5"/>
        <v>#DIV/0!</v>
      </c>
      <c r="K24" s="9"/>
      <c r="L24" s="10" t="e">
        <f t="shared" si="6"/>
        <v>#DIV/0!</v>
      </c>
      <c r="M24" s="9"/>
      <c r="N24" s="15"/>
    </row>
    <row r="25" spans="1:14" s="11" customFormat="1" x14ac:dyDescent="0.2">
      <c r="A25" s="9">
        <f>'0'!A23</f>
        <v>0</v>
      </c>
      <c r="B25" s="9"/>
      <c r="C25" s="9">
        <f>'0'!C23</f>
        <v>0</v>
      </c>
      <c r="D25" s="9">
        <f>'0'!D23</f>
        <v>0</v>
      </c>
      <c r="E25" s="9">
        <f>'0'!E23</f>
        <v>0</v>
      </c>
      <c r="F25" s="9"/>
      <c r="G25" s="9"/>
      <c r="H25" s="10" t="e">
        <f t="shared" si="3"/>
        <v>#DIV/0!</v>
      </c>
      <c r="I25" s="9">
        <f t="shared" si="4"/>
        <v>0</v>
      </c>
      <c r="J25" s="10" t="e">
        <f t="shared" si="5"/>
        <v>#DIV/0!</v>
      </c>
      <c r="K25" s="9"/>
      <c r="L25" s="10" t="e">
        <f t="shared" si="6"/>
        <v>#DIV/0!</v>
      </c>
      <c r="M25" s="9"/>
      <c r="N25" s="15"/>
    </row>
    <row r="26" spans="1:14" s="11" customFormat="1" x14ac:dyDescent="0.2">
      <c r="A26" s="9">
        <f>'0'!A24</f>
        <v>0</v>
      </c>
      <c r="B26" s="9"/>
      <c r="C26" s="9">
        <f>'0'!C24</f>
        <v>0</v>
      </c>
      <c r="D26" s="9">
        <f>'0'!D24</f>
        <v>0</v>
      </c>
      <c r="E26" s="9">
        <f>'0'!E24</f>
        <v>0</v>
      </c>
      <c r="F26" s="9"/>
      <c r="G26" s="9"/>
      <c r="H26" s="10" t="e">
        <f t="shared" si="3"/>
        <v>#DIV/0!</v>
      </c>
      <c r="I26" s="9">
        <f t="shared" si="4"/>
        <v>0</v>
      </c>
      <c r="J26" s="10" t="e">
        <f t="shared" si="5"/>
        <v>#DIV/0!</v>
      </c>
      <c r="K26" s="9"/>
      <c r="L26" s="10" t="e">
        <f t="shared" si="6"/>
        <v>#DIV/0!</v>
      </c>
      <c r="M26" s="9"/>
      <c r="N26" s="15"/>
    </row>
    <row r="27" spans="1:14" s="11" customFormat="1" ht="16.5" customHeight="1" x14ac:dyDescent="0.2">
      <c r="A27" s="9">
        <f>'0'!A25</f>
        <v>0</v>
      </c>
      <c r="B27" s="9"/>
      <c r="C27" s="9">
        <f>'0'!C25</f>
        <v>0</v>
      </c>
      <c r="D27" s="9">
        <f>'0'!D25</f>
        <v>0</v>
      </c>
      <c r="E27" s="9">
        <f>'0'!E25</f>
        <v>0</v>
      </c>
      <c r="F27" s="9"/>
      <c r="G27" s="9"/>
      <c r="H27" s="10" t="e">
        <f t="shared" si="3"/>
        <v>#DIV/0!</v>
      </c>
      <c r="I27" s="9">
        <f t="shared" si="4"/>
        <v>0</v>
      </c>
      <c r="J27" s="10" t="e">
        <f t="shared" si="5"/>
        <v>#DIV/0!</v>
      </c>
      <c r="K27" s="9"/>
      <c r="L27" s="10" t="e">
        <f t="shared" si="6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64</v>
      </c>
      <c r="G28" s="17">
        <f>SUM(G14:G27)</f>
        <v>0</v>
      </c>
      <c r="H28" s="18" t="e">
        <f>SUM(F28:G28)/E28</f>
        <v>#REF!</v>
      </c>
      <c r="I28" s="17" t="e">
        <f t="shared" si="4"/>
        <v>#REF!</v>
      </c>
      <c r="J28" s="18" t="e">
        <f t="shared" si="5"/>
        <v>#REF!</v>
      </c>
      <c r="K28" s="17">
        <f>SUM(K14:K27)</f>
        <v>0</v>
      </c>
      <c r="L28" s="18" t="e">
        <f t="shared" si="6"/>
        <v>#REF!</v>
      </c>
      <c r="M28" s="17">
        <f>AVERAGE(M14:M27)</f>
        <v>64.0625</v>
      </c>
      <c r="N28" s="19">
        <f>AVERAGE(N14:N27)</f>
        <v>0.374</v>
      </c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9" t="s">
        <v>26</v>
      </c>
      <c r="C33" s="39"/>
      <c r="D33" s="39"/>
      <c r="G33" s="26" t="s">
        <v>27</v>
      </c>
      <c r="H33" s="26"/>
      <c r="I33" s="26"/>
      <c r="J33" s="26"/>
    </row>
    <row r="34" spans="1:10" ht="62.25" customHeight="1" x14ac:dyDescent="0.2">
      <c r="B34" s="38"/>
      <c r="C34" s="38"/>
      <c r="D34" s="38"/>
      <c r="G34" s="23"/>
      <c r="H34" s="23"/>
      <c r="I34" s="23"/>
      <c r="J34" s="23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 xml:space="preserve">M.C. SOLEDAD ESTHER MALDONADO BRAVO </v>
      </c>
      <c r="C37" s="41"/>
      <c r="D37" s="41"/>
      <c r="E37" s="13"/>
      <c r="F37" s="13"/>
      <c r="G37" s="41" t="s">
        <v>32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40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3">
        <v>3</v>
      </c>
      <c r="C8" s="23"/>
      <c r="D8" s="14" t="s">
        <v>4</v>
      </c>
      <c r="E8" s="20">
        <v>3</v>
      </c>
      <c r="F8"/>
      <c r="G8" s="4" t="s">
        <v>5</v>
      </c>
      <c r="H8" s="20">
        <f>'0'!H8</f>
        <v>4</v>
      </c>
      <c r="I8" s="24" t="s">
        <v>6</v>
      </c>
      <c r="J8" s="24"/>
      <c r="K8" s="24"/>
      <c r="L8" s="23" t="s">
        <v>39</v>
      </c>
      <c r="M8" s="23"/>
      <c r="N8" s="23"/>
    </row>
    <row r="10" spans="1:14" x14ac:dyDescent="0.2">
      <c r="A10" s="4" t="s">
        <v>7</v>
      </c>
      <c r="B10" s="23" t="s">
        <v>30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8</v>
      </c>
      <c r="B12" s="31" t="s">
        <v>9</v>
      </c>
      <c r="C12" s="31" t="s">
        <v>10</v>
      </c>
      <c r="D12" s="33" t="s">
        <v>11</v>
      </c>
      <c r="E12" s="33" t="s">
        <v>12</v>
      </c>
      <c r="F12" s="33" t="s">
        <v>13</v>
      </c>
      <c r="G12" s="33"/>
      <c r="H12" s="33" t="s">
        <v>14</v>
      </c>
      <c r="I12" s="33" t="s">
        <v>15</v>
      </c>
      <c r="J12" s="33" t="s">
        <v>16</v>
      </c>
      <c r="K12" s="33" t="s">
        <v>17</v>
      </c>
      <c r="L12" s="33" t="s">
        <v>18</v>
      </c>
      <c r="M12" s="33" t="s">
        <v>19</v>
      </c>
      <c r="N12" s="35" t="s">
        <v>20</v>
      </c>
    </row>
    <row r="13" spans="1:14" x14ac:dyDescent="0.2">
      <c r="A13" s="30"/>
      <c r="B13" s="32"/>
      <c r="C13" s="32"/>
      <c r="D13" s="34"/>
      <c r="E13" s="34"/>
      <c r="F13" s="7" t="s">
        <v>21</v>
      </c>
      <c r="G13" s="7" t="s">
        <v>22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9" t="s">
        <v>33</v>
      </c>
      <c r="B14" s="9">
        <v>2</v>
      </c>
      <c r="C14" s="9" t="s">
        <v>36</v>
      </c>
      <c r="D14" s="9" t="s">
        <v>31</v>
      </c>
      <c r="E14" s="9">
        <v>28</v>
      </c>
      <c r="F14" s="9">
        <v>16</v>
      </c>
      <c r="G14" s="9"/>
      <c r="H14" s="10">
        <f t="shared" ref="H14:H27" si="0">F14/E14</f>
        <v>0.5714285714285714</v>
      </c>
      <c r="I14" s="9">
        <v>12</v>
      </c>
      <c r="J14" s="10">
        <f t="shared" ref="J14:J28" si="1">I14/E14</f>
        <v>0.42857142857142855</v>
      </c>
      <c r="K14" s="9"/>
      <c r="L14" s="10">
        <f t="shared" ref="L14:L28" si="2">K14/E14</f>
        <v>0</v>
      </c>
      <c r="M14" s="9">
        <v>61.75</v>
      </c>
      <c r="N14" s="15">
        <v>0.64280000000000004</v>
      </c>
    </row>
    <row r="15" spans="1:14" s="11" customFormat="1" x14ac:dyDescent="0.2">
      <c r="A15" s="9" t="s">
        <v>34</v>
      </c>
      <c r="B15" s="9">
        <v>3</v>
      </c>
      <c r="C15" s="9" t="s">
        <v>37</v>
      </c>
      <c r="D15" s="9" t="s">
        <v>31</v>
      </c>
      <c r="E15" s="9">
        <v>23</v>
      </c>
      <c r="F15" s="9">
        <v>15</v>
      </c>
      <c r="G15" s="9"/>
      <c r="H15" s="10">
        <f t="shared" si="0"/>
        <v>0.65217391304347827</v>
      </c>
      <c r="I15" s="9">
        <f t="shared" ref="I15:I28" si="3">(E15-SUM(F15:G15))-K15</f>
        <v>8</v>
      </c>
      <c r="J15" s="10">
        <f t="shared" si="1"/>
        <v>0.34782608695652173</v>
      </c>
      <c r="K15" s="9"/>
      <c r="L15" s="10">
        <f t="shared" si="2"/>
        <v>0</v>
      </c>
      <c r="M15" s="9">
        <v>67.3</v>
      </c>
      <c r="N15" s="15">
        <v>0.6956</v>
      </c>
    </row>
    <row r="16" spans="1:14" s="11" customFormat="1" x14ac:dyDescent="0.2">
      <c r="A16" s="9" t="s">
        <v>34</v>
      </c>
      <c r="B16" s="9">
        <v>4</v>
      </c>
      <c r="C16" s="9" t="s">
        <v>37</v>
      </c>
      <c r="D16" s="9" t="s">
        <v>31</v>
      </c>
      <c r="E16" s="9">
        <v>23</v>
      </c>
      <c r="F16" s="9">
        <v>20</v>
      </c>
      <c r="G16" s="9"/>
      <c r="H16" s="10">
        <f t="shared" si="0"/>
        <v>0.86956521739130432</v>
      </c>
      <c r="I16" s="9">
        <f t="shared" si="3"/>
        <v>3</v>
      </c>
      <c r="J16" s="10">
        <f t="shared" si="1"/>
        <v>0.13043478260869565</v>
      </c>
      <c r="K16" s="9"/>
      <c r="L16" s="10">
        <f t="shared" si="2"/>
        <v>0</v>
      </c>
      <c r="M16" s="9">
        <v>82.21</v>
      </c>
      <c r="N16" s="15">
        <v>0.73909999999999998</v>
      </c>
    </row>
    <row r="17" spans="1:14" s="11" customFormat="1" x14ac:dyDescent="0.2">
      <c r="A17" s="9" t="s">
        <v>35</v>
      </c>
      <c r="B17" s="9" t="s">
        <v>43</v>
      </c>
      <c r="C17" s="9" t="s">
        <v>37</v>
      </c>
      <c r="D17" s="9" t="s">
        <v>31</v>
      </c>
      <c r="E17" s="9">
        <v>31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ht="25.5" x14ac:dyDescent="0.2">
      <c r="A18" s="9" t="s">
        <v>42</v>
      </c>
      <c r="B18" s="9">
        <v>2</v>
      </c>
      <c r="C18" s="9" t="s">
        <v>38</v>
      </c>
      <c r="D18" s="9" t="s">
        <v>31</v>
      </c>
      <c r="E18" s="9">
        <v>18</v>
      </c>
      <c r="F18" s="9">
        <v>17</v>
      </c>
      <c r="G18" s="9"/>
      <c r="H18" s="10">
        <f t="shared" si="0"/>
        <v>0.94444444444444442</v>
      </c>
      <c r="I18" s="9">
        <f t="shared" si="3"/>
        <v>1</v>
      </c>
      <c r="J18" s="10">
        <f t="shared" si="1"/>
        <v>5.5555555555555552E-2</v>
      </c>
      <c r="K18" s="9"/>
      <c r="L18" s="10">
        <f t="shared" si="2"/>
        <v>0</v>
      </c>
      <c r="M18" s="9">
        <v>81.66</v>
      </c>
      <c r="N18" s="15">
        <v>0.61109999999999998</v>
      </c>
    </row>
    <row r="19" spans="1:14" s="11" customFormat="1" x14ac:dyDescent="0.2">
      <c r="A19" s="9" t="e">
        <f>'0'!#REF!</f>
        <v>#REF!</v>
      </c>
      <c r="B19" s="9"/>
      <c r="C19" s="9" t="e">
        <f>'0'!#REF!</f>
        <v>#REF!</v>
      </c>
      <c r="D19" s="9" t="e">
        <f>'0'!#REF!</f>
        <v>#REF!</v>
      </c>
      <c r="E19" s="9" t="e">
        <f>'0'!#REF!</f>
        <v>#REF!</v>
      </c>
      <c r="F19" s="9"/>
      <c r="G19" s="9"/>
      <c r="H19" s="10" t="e">
        <f t="shared" si="0"/>
        <v>#REF!</v>
      </c>
      <c r="I19" s="9" t="e">
        <f t="shared" si="3"/>
        <v>#REF!</v>
      </c>
      <c r="J19" s="10" t="e">
        <f t="shared" si="1"/>
        <v>#REF!</v>
      </c>
      <c r="K19" s="9"/>
      <c r="L19" s="10" t="e">
        <f t="shared" si="2"/>
        <v>#REF!</v>
      </c>
      <c r="M19" s="9"/>
      <c r="N19" s="15"/>
    </row>
    <row r="20" spans="1:14" s="11" customFormat="1" x14ac:dyDescent="0.2">
      <c r="A20" s="9">
        <f>'0'!A18</f>
        <v>0</v>
      </c>
      <c r="B20" s="9"/>
      <c r="C20" s="9">
        <f>'0'!C18</f>
        <v>0</v>
      </c>
      <c r="D20" s="9">
        <f>'0'!D18</f>
        <v>0</v>
      </c>
      <c r="E20" s="9">
        <f>'0'!E18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'0'!A19</f>
        <v>0</v>
      </c>
      <c r="B21" s="9"/>
      <c r="C21" s="9">
        <f>'0'!C19</f>
        <v>0</v>
      </c>
      <c r="D21" s="9">
        <f>'0'!D19</f>
        <v>0</v>
      </c>
      <c r="E21" s="9">
        <f>'0'!E19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'0'!A20</f>
        <v>0</v>
      </c>
      <c r="B22" s="9"/>
      <c r="C22" s="9">
        <f>'0'!C20</f>
        <v>0</v>
      </c>
      <c r="D22" s="9">
        <f>'0'!D20</f>
        <v>0</v>
      </c>
      <c r="E22" s="9">
        <f>'0'!E20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'0'!A21</f>
        <v>0</v>
      </c>
      <c r="B23" s="9"/>
      <c r="C23" s="9">
        <f>'0'!C21</f>
        <v>0</v>
      </c>
      <c r="D23" s="9">
        <f>'0'!D21</f>
        <v>0</v>
      </c>
      <c r="E23" s="9">
        <f>'0'!E21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'0'!A22</f>
        <v>0</v>
      </c>
      <c r="B24" s="9"/>
      <c r="C24" s="9">
        <f>'0'!C22</f>
        <v>0</v>
      </c>
      <c r="D24" s="9">
        <f>'0'!D22</f>
        <v>0</v>
      </c>
      <c r="E24" s="9">
        <f>'0'!E22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'0'!A23</f>
        <v>0</v>
      </c>
      <c r="B25" s="9"/>
      <c r="C25" s="9">
        <f>'0'!C23</f>
        <v>0</v>
      </c>
      <c r="D25" s="9">
        <f>'0'!D23</f>
        <v>0</v>
      </c>
      <c r="E25" s="9">
        <f>'0'!E23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'0'!A24</f>
        <v>0</v>
      </c>
      <c r="B26" s="9"/>
      <c r="C26" s="9">
        <f>'0'!C24</f>
        <v>0</v>
      </c>
      <c r="D26" s="9">
        <f>'0'!D24</f>
        <v>0</v>
      </c>
      <c r="E26" s="9">
        <f>'0'!E24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'0'!A25</f>
        <v>0</v>
      </c>
      <c r="B27" s="9"/>
      <c r="C27" s="9">
        <f>'0'!C25</f>
        <v>0</v>
      </c>
      <c r="D27" s="9">
        <f>'0'!D25</f>
        <v>0</v>
      </c>
      <c r="E27" s="9">
        <f>'0'!E25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68</v>
      </c>
      <c r="G28" s="17">
        <f>SUM(G14:G27)</f>
        <v>0</v>
      </c>
      <c r="H28" s="18" t="e">
        <f>SUM(F28:G28)/E28</f>
        <v>#REF!</v>
      </c>
      <c r="I28" s="17" t="e">
        <f t="shared" si="3"/>
        <v>#REF!</v>
      </c>
      <c r="J28" s="18" t="e">
        <f t="shared" si="1"/>
        <v>#REF!</v>
      </c>
      <c r="K28" s="17">
        <f>SUM(K14:K27)</f>
        <v>0</v>
      </c>
      <c r="L28" s="18" t="e">
        <f t="shared" si="2"/>
        <v>#REF!</v>
      </c>
      <c r="M28" s="17">
        <f>AVERAGE(M14:M27)</f>
        <v>73.22999999999999</v>
      </c>
      <c r="N28" s="19">
        <f>AVERAGE(N14:N27)</f>
        <v>0.67215000000000003</v>
      </c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9" t="s">
        <v>26</v>
      </c>
      <c r="C33" s="39"/>
      <c r="D33" s="39"/>
      <c r="G33" s="26" t="s">
        <v>27</v>
      </c>
      <c r="H33" s="26"/>
      <c r="I33" s="26"/>
      <c r="J33" s="26"/>
    </row>
    <row r="34" spans="1:10" ht="62.25" customHeight="1" x14ac:dyDescent="0.2">
      <c r="B34" s="38"/>
      <c r="C34" s="38"/>
      <c r="D34" s="38"/>
      <c r="G34" s="23"/>
      <c r="H34" s="23"/>
      <c r="I34" s="23"/>
      <c r="J34" s="23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2" t="s">
        <v>41</v>
      </c>
      <c r="C37" s="42"/>
      <c r="D37" s="42"/>
      <c r="E37" s="13"/>
      <c r="F37" s="13"/>
      <c r="G37" s="42" t="s">
        <v>32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4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44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3">
        <v>4</v>
      </c>
      <c r="C8" s="23"/>
      <c r="D8" s="14" t="s">
        <v>4</v>
      </c>
      <c r="E8" s="20">
        <v>3</v>
      </c>
      <c r="F8"/>
      <c r="G8" s="4" t="s">
        <v>5</v>
      </c>
      <c r="H8" s="20">
        <f>'0'!H8</f>
        <v>4</v>
      </c>
      <c r="I8" s="24" t="s">
        <v>6</v>
      </c>
      <c r="J8" s="24"/>
      <c r="K8" s="24"/>
      <c r="L8" s="23" t="s">
        <v>39</v>
      </c>
      <c r="M8" s="23"/>
      <c r="N8" s="23"/>
    </row>
    <row r="10" spans="1:14" x14ac:dyDescent="0.2">
      <c r="A10" s="4" t="s">
        <v>7</v>
      </c>
      <c r="B10" s="23" t="s">
        <v>30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8</v>
      </c>
      <c r="B12" s="31" t="s">
        <v>9</v>
      </c>
      <c r="C12" s="31" t="s">
        <v>10</v>
      </c>
      <c r="D12" s="33" t="s">
        <v>11</v>
      </c>
      <c r="E12" s="33" t="s">
        <v>12</v>
      </c>
      <c r="F12" s="33" t="s">
        <v>13</v>
      </c>
      <c r="G12" s="33"/>
      <c r="H12" s="33" t="s">
        <v>14</v>
      </c>
      <c r="I12" s="33" t="s">
        <v>15</v>
      </c>
      <c r="J12" s="33" t="s">
        <v>16</v>
      </c>
      <c r="K12" s="33" t="s">
        <v>17</v>
      </c>
      <c r="L12" s="33" t="s">
        <v>18</v>
      </c>
      <c r="M12" s="33" t="s">
        <v>19</v>
      </c>
      <c r="N12" s="35" t="s">
        <v>20</v>
      </c>
    </row>
    <row r="13" spans="1:14" x14ac:dyDescent="0.2">
      <c r="A13" s="30"/>
      <c r="B13" s="32"/>
      <c r="C13" s="32"/>
      <c r="D13" s="34"/>
      <c r="E13" s="34"/>
      <c r="F13" s="7" t="s">
        <v>21</v>
      </c>
      <c r="G13" s="7" t="s">
        <v>22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9" t="s">
        <v>33</v>
      </c>
      <c r="B14" s="9">
        <v>3</v>
      </c>
      <c r="C14" s="9" t="s">
        <v>36</v>
      </c>
      <c r="D14" s="9" t="s">
        <v>31</v>
      </c>
      <c r="E14" s="9">
        <v>28</v>
      </c>
      <c r="F14" s="9">
        <v>13</v>
      </c>
      <c r="G14" s="9"/>
      <c r="H14" s="10">
        <f t="shared" ref="H14:H27" si="0">F14/E14</f>
        <v>0.4642857142857143</v>
      </c>
      <c r="I14" s="9">
        <f t="shared" ref="I14:I28" si="1">(E14-SUM(F14:G14))-K14</f>
        <v>15</v>
      </c>
      <c r="J14" s="10">
        <f t="shared" ref="J14:J28" si="2">I14/E14</f>
        <v>0.5357142857142857</v>
      </c>
      <c r="K14" s="9"/>
      <c r="L14" s="10">
        <f t="shared" ref="L14:L28" si="3">K14/E14</f>
        <v>0</v>
      </c>
      <c r="M14" s="9">
        <v>58</v>
      </c>
      <c r="N14" s="15">
        <v>0.64</v>
      </c>
    </row>
    <row r="15" spans="1:14" s="11" customFormat="1" x14ac:dyDescent="0.2">
      <c r="A15" s="9" t="s">
        <v>34</v>
      </c>
      <c r="B15" s="9">
        <v>5</v>
      </c>
      <c r="C15" s="9" t="s">
        <v>37</v>
      </c>
      <c r="D15" s="9" t="s">
        <v>31</v>
      </c>
      <c r="E15" s="9">
        <v>23</v>
      </c>
      <c r="F15" s="9">
        <v>18</v>
      </c>
      <c r="G15" s="9"/>
      <c r="H15" s="10">
        <f t="shared" si="0"/>
        <v>0.78260869565217395</v>
      </c>
      <c r="I15" s="9">
        <f t="shared" si="1"/>
        <v>5</v>
      </c>
      <c r="J15" s="10">
        <f t="shared" si="2"/>
        <v>0.21739130434782608</v>
      </c>
      <c r="K15" s="9"/>
      <c r="L15" s="10">
        <f t="shared" si="3"/>
        <v>0</v>
      </c>
      <c r="M15" s="22">
        <v>72.61</v>
      </c>
      <c r="N15" s="15">
        <v>0.73909999999999998</v>
      </c>
    </row>
    <row r="16" spans="1:14" s="11" customFormat="1" x14ac:dyDescent="0.2">
      <c r="A16" s="9" t="s">
        <v>34</v>
      </c>
      <c r="B16" s="9">
        <v>6</v>
      </c>
      <c r="C16" s="9" t="s">
        <v>37</v>
      </c>
      <c r="D16" s="9" t="s">
        <v>31</v>
      </c>
      <c r="E16" s="9">
        <v>23</v>
      </c>
      <c r="F16" s="9">
        <v>22</v>
      </c>
      <c r="G16" s="9"/>
      <c r="H16" s="10">
        <f t="shared" si="0"/>
        <v>0.95652173913043481</v>
      </c>
      <c r="I16" s="9">
        <f t="shared" si="1"/>
        <v>1</v>
      </c>
      <c r="J16" s="10">
        <f t="shared" si="2"/>
        <v>4.3478260869565216E-2</v>
      </c>
      <c r="K16" s="9"/>
      <c r="L16" s="10">
        <f t="shared" si="3"/>
        <v>0</v>
      </c>
      <c r="M16" s="9">
        <v>84.35</v>
      </c>
      <c r="N16" s="15">
        <v>0.73909999999999998</v>
      </c>
    </row>
    <row r="17" spans="1:14" s="11" customFormat="1" x14ac:dyDescent="0.2">
      <c r="A17" s="9" t="s">
        <v>35</v>
      </c>
      <c r="B17" s="9">
        <v>3</v>
      </c>
      <c r="C17" s="9" t="s">
        <v>37</v>
      </c>
      <c r="D17" s="9" t="s">
        <v>31</v>
      </c>
      <c r="E17" s="9">
        <v>31</v>
      </c>
      <c r="F17" s="9">
        <v>23</v>
      </c>
      <c r="G17" s="9"/>
      <c r="H17" s="10">
        <f t="shared" si="0"/>
        <v>0.74193548387096775</v>
      </c>
      <c r="I17" s="9">
        <f t="shared" si="1"/>
        <v>8</v>
      </c>
      <c r="J17" s="10">
        <f t="shared" si="2"/>
        <v>0.25806451612903225</v>
      </c>
      <c r="K17" s="9"/>
      <c r="L17" s="10">
        <f t="shared" si="3"/>
        <v>0</v>
      </c>
      <c r="M17" s="9">
        <v>71.650000000000006</v>
      </c>
      <c r="N17" s="15">
        <v>0.70960000000000001</v>
      </c>
    </row>
    <row r="18" spans="1:14" s="11" customFormat="1" ht="25.5" x14ac:dyDescent="0.2">
      <c r="A18" s="9" t="s">
        <v>42</v>
      </c>
      <c r="B18" s="9">
        <v>3</v>
      </c>
      <c r="C18" s="9" t="s">
        <v>38</v>
      </c>
      <c r="D18" s="9" t="s">
        <v>31</v>
      </c>
      <c r="E18" s="9">
        <v>18</v>
      </c>
      <c r="F18" s="9">
        <v>18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>
        <v>88.5</v>
      </c>
      <c r="N18" s="15">
        <v>0.55500000000000005</v>
      </c>
    </row>
    <row r="19" spans="1:14" s="11" customFormat="1" ht="25.5" x14ac:dyDescent="0.2">
      <c r="A19" s="9" t="s">
        <v>42</v>
      </c>
      <c r="B19" s="9">
        <v>4</v>
      </c>
      <c r="C19" s="9" t="s">
        <v>38</v>
      </c>
      <c r="D19" s="9" t="s">
        <v>31</v>
      </c>
      <c r="E19" s="9">
        <v>18</v>
      </c>
      <c r="F19" s="9">
        <v>15</v>
      </c>
      <c r="G19" s="9"/>
      <c r="H19" s="10">
        <f t="shared" si="0"/>
        <v>0.83333333333333337</v>
      </c>
      <c r="I19" s="9">
        <f t="shared" si="1"/>
        <v>3</v>
      </c>
      <c r="J19" s="10">
        <f t="shared" si="2"/>
        <v>0.16666666666666666</v>
      </c>
      <c r="K19" s="9"/>
      <c r="L19" s="10">
        <f t="shared" si="3"/>
        <v>0</v>
      </c>
      <c r="M19" s="9">
        <v>83.33</v>
      </c>
      <c r="N19" s="15">
        <v>0.66659999999999997</v>
      </c>
    </row>
    <row r="20" spans="1:14" s="11" customFormat="1" x14ac:dyDescent="0.2">
      <c r="A20" s="9">
        <f>'0'!A18</f>
        <v>0</v>
      </c>
      <c r="B20" s="9"/>
      <c r="C20" s="9">
        <f>'0'!C18</f>
        <v>0</v>
      </c>
      <c r="D20" s="9">
        <f>'0'!D18</f>
        <v>0</v>
      </c>
      <c r="E20" s="9">
        <f>'0'!E18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'0'!A19</f>
        <v>0</v>
      </c>
      <c r="B21" s="9"/>
      <c r="C21" s="9">
        <f>'0'!C19</f>
        <v>0</v>
      </c>
      <c r="D21" s="9">
        <f>'0'!D19</f>
        <v>0</v>
      </c>
      <c r="E21" s="9">
        <f>'0'!E19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'0'!A20</f>
        <v>0</v>
      </c>
      <c r="B22" s="9"/>
      <c r="C22" s="9">
        <f>'0'!C20</f>
        <v>0</v>
      </c>
      <c r="D22" s="9">
        <f>'0'!D20</f>
        <v>0</v>
      </c>
      <c r="E22" s="9">
        <f>'0'!E20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'0'!A21</f>
        <v>0</v>
      </c>
      <c r="B23" s="9"/>
      <c r="C23" s="9">
        <f>'0'!C21</f>
        <v>0</v>
      </c>
      <c r="D23" s="9">
        <f>'0'!D21</f>
        <v>0</v>
      </c>
      <c r="E23" s="9">
        <f>'0'!E21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'0'!A22</f>
        <v>0</v>
      </c>
      <c r="B24" s="9"/>
      <c r="C24" s="9">
        <f>'0'!C22</f>
        <v>0</v>
      </c>
      <c r="D24" s="9">
        <f>'0'!D22</f>
        <v>0</v>
      </c>
      <c r="E24" s="9">
        <f>'0'!E22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'0'!A23</f>
        <v>0</v>
      </c>
      <c r="B25" s="9"/>
      <c r="C25" s="9">
        <f>'0'!C23</f>
        <v>0</v>
      </c>
      <c r="D25" s="9">
        <f>'0'!D23</f>
        <v>0</v>
      </c>
      <c r="E25" s="9">
        <f>'0'!E23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'0'!A24</f>
        <v>0</v>
      </c>
      <c r="B26" s="9"/>
      <c r="C26" s="9">
        <f>'0'!C24</f>
        <v>0</v>
      </c>
      <c r="D26" s="9">
        <f>'0'!D24</f>
        <v>0</v>
      </c>
      <c r="E26" s="9">
        <f>'0'!E24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'0'!A25</f>
        <v>0</v>
      </c>
      <c r="B27" s="9"/>
      <c r="C27" s="9">
        <f>'0'!C25</f>
        <v>0</v>
      </c>
      <c r="D27" s="9">
        <f>'0'!D25</f>
        <v>0</v>
      </c>
      <c r="E27" s="9">
        <f>'0'!E25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141</v>
      </c>
      <c r="F28" s="17">
        <f>SUM(F14:F27)</f>
        <v>109</v>
      </c>
      <c r="G28" s="17">
        <f>SUM(G14:G27)</f>
        <v>0</v>
      </c>
      <c r="H28" s="18">
        <f>SUM(F28:G28)/E28</f>
        <v>0.77304964539007093</v>
      </c>
      <c r="I28" s="17">
        <f t="shared" si="1"/>
        <v>32</v>
      </c>
      <c r="J28" s="18">
        <f t="shared" si="2"/>
        <v>0.22695035460992907</v>
      </c>
      <c r="K28" s="17">
        <f>SUM(K14:K27)</f>
        <v>0</v>
      </c>
      <c r="L28" s="18">
        <f t="shared" si="3"/>
        <v>0</v>
      </c>
      <c r="M28" s="17">
        <f>AVERAGE(M14:M27)</f>
        <v>76.406666666666666</v>
      </c>
      <c r="N28" s="19">
        <f>AVERAGE(N14:N27)</f>
        <v>0.67490000000000006</v>
      </c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9" t="s">
        <v>26</v>
      </c>
      <c r="C33" s="39"/>
      <c r="D33" s="39"/>
      <c r="G33" s="26" t="s">
        <v>27</v>
      </c>
      <c r="H33" s="26"/>
      <c r="I33" s="26"/>
      <c r="J33" s="26"/>
    </row>
    <row r="34" spans="1:10" ht="62.25" customHeight="1" x14ac:dyDescent="0.2">
      <c r="B34" s="38"/>
      <c r="C34" s="38"/>
      <c r="D34" s="38"/>
      <c r="G34" s="23"/>
      <c r="H34" s="23"/>
      <c r="I34" s="23"/>
      <c r="J34" s="23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 xml:space="preserve">M.C. SOLEDAD ESTHER MALDONADO BRAVO </v>
      </c>
      <c r="C37" s="41"/>
      <c r="D37" s="41"/>
      <c r="E37" s="13"/>
      <c r="F37" s="13"/>
      <c r="G37" s="42" t="s">
        <v>32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tabSelected="1" topLeftCell="A9" zoomScaleNormal="100" zoomScaleSheetLayoutView="100" workbookViewId="0">
      <selection activeCell="K17" sqref="K17"/>
    </sheetView>
  </sheetViews>
  <sheetFormatPr baseColWidth="10" defaultColWidth="11.42578125" defaultRowHeight="12.75" x14ac:dyDescent="0.2"/>
  <cols>
    <col min="1" max="1" width="38.5703125" style="1" bestFit="1" customWidth="1"/>
    <col min="2" max="2" width="8.7109375" style="1" bestFit="1" customWidth="1"/>
    <col min="3" max="3" width="11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44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3" t="s">
        <v>45</v>
      </c>
      <c r="C8" s="23"/>
      <c r="D8" s="14" t="s">
        <v>4</v>
      </c>
      <c r="E8" s="5">
        <v>3</v>
      </c>
      <c r="G8" s="4" t="s">
        <v>5</v>
      </c>
      <c r="H8" s="5">
        <v>4</v>
      </c>
      <c r="I8" s="24" t="s">
        <v>6</v>
      </c>
      <c r="J8" s="24"/>
      <c r="K8" s="24"/>
      <c r="L8" s="23" t="s">
        <v>39</v>
      </c>
      <c r="M8" s="23"/>
      <c r="N8" s="23"/>
    </row>
    <row r="10" spans="1:14" x14ac:dyDescent="0.2">
      <c r="A10" s="4" t="s">
        <v>7</v>
      </c>
      <c r="B10" s="23" t="s">
        <v>30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8</v>
      </c>
      <c r="B12" s="31" t="s">
        <v>9</v>
      </c>
      <c r="C12" s="31" t="s">
        <v>10</v>
      </c>
      <c r="D12" s="33" t="s">
        <v>11</v>
      </c>
      <c r="E12" s="33" t="s">
        <v>12</v>
      </c>
      <c r="F12" s="33" t="s">
        <v>13</v>
      </c>
      <c r="G12" s="33"/>
      <c r="H12" s="33" t="s">
        <v>14</v>
      </c>
      <c r="I12" s="33" t="s">
        <v>15</v>
      </c>
      <c r="J12" s="33" t="s">
        <v>16</v>
      </c>
      <c r="K12" s="33" t="s">
        <v>17</v>
      </c>
      <c r="L12" s="33" t="s">
        <v>18</v>
      </c>
      <c r="M12" s="33" t="s">
        <v>19</v>
      </c>
      <c r="N12" s="35" t="s">
        <v>20</v>
      </c>
    </row>
    <row r="13" spans="1:14" x14ac:dyDescent="0.2">
      <c r="A13" s="30"/>
      <c r="B13" s="32"/>
      <c r="C13" s="32"/>
      <c r="D13" s="34"/>
      <c r="E13" s="34"/>
      <c r="F13" s="7" t="s">
        <v>21</v>
      </c>
      <c r="G13" s="7" t="s">
        <v>22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9" t="s">
        <v>33</v>
      </c>
      <c r="B14" s="9" t="s">
        <v>17</v>
      </c>
      <c r="C14" s="9" t="s">
        <v>36</v>
      </c>
      <c r="D14" s="9" t="s">
        <v>31</v>
      </c>
      <c r="E14" s="9">
        <v>28</v>
      </c>
      <c r="F14" s="9">
        <v>6</v>
      </c>
      <c r="G14" s="9">
        <v>18</v>
      </c>
      <c r="H14" s="10">
        <v>0.86</v>
      </c>
      <c r="I14" s="9">
        <f t="shared" ref="I14:I26" si="0">(E14-SUM(F14:G14))-K14</f>
        <v>4</v>
      </c>
      <c r="J14" s="10">
        <f t="shared" ref="J14:J26" si="1">I14/E14</f>
        <v>0.14285714285714285</v>
      </c>
      <c r="K14" s="9">
        <v>0</v>
      </c>
      <c r="L14" s="10">
        <f t="shared" ref="L14:L26" si="2">K14/E14</f>
        <v>0</v>
      </c>
      <c r="M14" s="9">
        <v>63.92</v>
      </c>
      <c r="N14" s="15">
        <v>0.86</v>
      </c>
    </row>
    <row r="15" spans="1:14" s="11" customFormat="1" x14ac:dyDescent="0.2">
      <c r="A15" s="9" t="s">
        <v>34</v>
      </c>
      <c r="B15" s="9" t="s">
        <v>17</v>
      </c>
      <c r="C15" s="9" t="s">
        <v>37</v>
      </c>
      <c r="D15" s="9" t="s">
        <v>31</v>
      </c>
      <c r="E15" s="9">
        <v>23</v>
      </c>
      <c r="F15" s="9">
        <v>13</v>
      </c>
      <c r="G15" s="9">
        <v>7</v>
      </c>
      <c r="H15" s="10">
        <v>0.87</v>
      </c>
      <c r="I15" s="9">
        <f t="shared" si="0"/>
        <v>3</v>
      </c>
      <c r="J15" s="10">
        <f t="shared" si="1"/>
        <v>0.13043478260869565</v>
      </c>
      <c r="K15" s="9">
        <v>0</v>
      </c>
      <c r="L15" s="10">
        <f t="shared" si="2"/>
        <v>0</v>
      </c>
      <c r="M15" s="9">
        <v>71.95</v>
      </c>
      <c r="N15" s="15">
        <v>0.87</v>
      </c>
    </row>
    <row r="16" spans="1:14" s="11" customFormat="1" x14ac:dyDescent="0.2">
      <c r="A16" s="9" t="s">
        <v>35</v>
      </c>
      <c r="B16" s="9" t="s">
        <v>17</v>
      </c>
      <c r="C16" s="9" t="s">
        <v>37</v>
      </c>
      <c r="D16" s="9" t="s">
        <v>31</v>
      </c>
      <c r="E16" s="9">
        <v>31</v>
      </c>
      <c r="F16" s="9">
        <v>16</v>
      </c>
      <c r="G16" s="9">
        <v>9</v>
      </c>
      <c r="H16" s="10">
        <v>0.81</v>
      </c>
      <c r="I16" s="9">
        <f t="shared" si="0"/>
        <v>6</v>
      </c>
      <c r="J16" s="10">
        <f t="shared" si="1"/>
        <v>0.19354838709677419</v>
      </c>
      <c r="K16" s="9">
        <v>0</v>
      </c>
      <c r="L16" s="10">
        <f t="shared" si="2"/>
        <v>0</v>
      </c>
      <c r="M16" s="9">
        <v>64.45</v>
      </c>
      <c r="N16" s="15">
        <v>0.81</v>
      </c>
    </row>
    <row r="17" spans="1:14" s="11" customFormat="1" ht="25.5" x14ac:dyDescent="0.2">
      <c r="A17" s="9" t="s">
        <v>42</v>
      </c>
      <c r="B17" s="9" t="s">
        <v>17</v>
      </c>
      <c r="C17" s="9" t="s">
        <v>38</v>
      </c>
      <c r="D17" s="9" t="s">
        <v>31</v>
      </c>
      <c r="E17" s="9">
        <v>18</v>
      </c>
      <c r="F17" s="9">
        <v>17</v>
      </c>
      <c r="G17" s="9">
        <v>1</v>
      </c>
      <c r="H17" s="10">
        <v>1</v>
      </c>
      <c r="I17" s="9">
        <f t="shared" si="0"/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82.42</v>
      </c>
      <c r="N17" s="15">
        <v>0.22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ref="H18:H25" si="3">F18/E18</f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ht="16.5" customHeight="1" x14ac:dyDescent="0.2">
      <c r="A25" s="8"/>
      <c r="B25" s="9"/>
      <c r="C25" s="9"/>
      <c r="D25" s="9"/>
      <c r="E25" s="9"/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ht="13.5" thickBot="1" x14ac:dyDescent="0.25">
      <c r="A26" s="16" t="s">
        <v>23</v>
      </c>
      <c r="B26" s="17" t="s">
        <v>24</v>
      </c>
      <c r="C26" s="17" t="s">
        <v>24</v>
      </c>
      <c r="D26" s="17" t="s">
        <v>24</v>
      </c>
      <c r="E26" s="17">
        <f>SUM(E14:E25)</f>
        <v>100</v>
      </c>
      <c r="F26" s="17">
        <f>SUM(F14:F25)</f>
        <v>52</v>
      </c>
      <c r="G26" s="17">
        <f>SUM(G14:G25)</f>
        <v>35</v>
      </c>
      <c r="H26" s="18">
        <f>SUM(F26:G26)/E26</f>
        <v>0.87</v>
      </c>
      <c r="I26" s="17">
        <f t="shared" si="0"/>
        <v>13</v>
      </c>
      <c r="J26" s="18">
        <f t="shared" si="1"/>
        <v>0.13</v>
      </c>
      <c r="K26" s="17">
        <f>SUM(K14:K25)</f>
        <v>0</v>
      </c>
      <c r="L26" s="18">
        <f t="shared" si="2"/>
        <v>0</v>
      </c>
      <c r="M26" s="17">
        <f>AVERAGE(M14:M25)</f>
        <v>70.685000000000002</v>
      </c>
      <c r="N26" s="19">
        <f>AVERAGE(N14:N25)</f>
        <v>0.69000000000000006</v>
      </c>
    </row>
    <row r="28" spans="1:14" ht="120" customHeight="1" x14ac:dyDescent="0.2">
      <c r="A28" s="37" t="s">
        <v>25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</row>
    <row r="30" spans="1:14" x14ac:dyDescent="0.2">
      <c r="A30" s="12"/>
    </row>
    <row r="31" spans="1:14" x14ac:dyDescent="0.2">
      <c r="B31" s="39" t="s">
        <v>26</v>
      </c>
      <c r="C31" s="39"/>
      <c r="D31" s="39"/>
      <c r="G31" s="26" t="s">
        <v>27</v>
      </c>
      <c r="H31" s="26"/>
      <c r="I31" s="26"/>
      <c r="J31" s="26"/>
    </row>
    <row r="32" spans="1:14" ht="62.25" customHeight="1" x14ac:dyDescent="0.2">
      <c r="B32" s="38"/>
      <c r="C32" s="38"/>
      <c r="D32" s="38"/>
      <c r="G32" s="23"/>
      <c r="H32" s="23"/>
      <c r="I32" s="23"/>
      <c r="J32" s="23"/>
    </row>
    <row r="33" spans="1:10" hidden="1" x14ac:dyDescent="0.2">
      <c r="A33" s="40" t="e">
        <v>#REF!</v>
      </c>
      <c r="B33" s="40"/>
      <c r="C33" s="6"/>
      <c r="E33" s="40"/>
      <c r="F33" s="40"/>
      <c r="G33" s="40"/>
      <c r="H33" s="40"/>
    </row>
    <row r="34" spans="1:10" hidden="1" x14ac:dyDescent="0.2"/>
    <row r="35" spans="1:10" ht="45" customHeight="1" x14ac:dyDescent="0.2">
      <c r="B35" s="41" t="str">
        <f>B10</f>
        <v xml:space="preserve">M.C. SOLEDAD ESTHER MALDONADO BRAVO </v>
      </c>
      <c r="C35" s="41"/>
      <c r="D35" s="41"/>
      <c r="E35" s="13"/>
      <c r="F35" s="13"/>
      <c r="G35" s="42" t="s">
        <v>32</v>
      </c>
      <c r="H35" s="42"/>
      <c r="I35" s="42"/>
      <c r="J35" s="42"/>
    </row>
  </sheetData>
  <mergeCells count="31">
    <mergeCell ref="A33:B33"/>
    <mergeCell ref="E33:H33"/>
    <mergeCell ref="B35:D35"/>
    <mergeCell ref="G35:J35"/>
    <mergeCell ref="K12:K13"/>
    <mergeCell ref="L12:L13"/>
    <mergeCell ref="B31:D31"/>
    <mergeCell ref="G31:J31"/>
    <mergeCell ref="B32:D32"/>
    <mergeCell ref="G32:J32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0</vt:lpstr>
      <vt:lpstr>'0'!Área_de_impresión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Jessica A. Rys</cp:lastModifiedBy>
  <cp:revision/>
  <dcterms:created xsi:type="dcterms:W3CDTF">2021-11-22T14:45:25Z</dcterms:created>
  <dcterms:modified xsi:type="dcterms:W3CDTF">2023-07-07T05:00:29Z</dcterms:modified>
  <cp:category/>
  <cp:contentStatus/>
</cp:coreProperties>
</file>