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ONEDRIVE\VARIOS\DOCUMENTOS\SEM FEB-JUL2023\REPORTE CALIF. 1\"/>
    </mc:Choice>
  </mc:AlternateContent>
  <xr:revisionPtr revIDLastSave="0" documentId="8_{1F805D57-D7DD-4CD3-8B0C-FD78A578C48C}" xr6:coauthVersionLast="47" xr6:coauthVersionMax="47" xr10:uidLastSave="{00000000-0000-0000-0000-000000000000}"/>
  <bookViews>
    <workbookView xWindow="60" yWindow="30" windowWidth="20430" windowHeight="10890" xr2:uid="{00000000-000D-0000-FFFF-FFFF00000000}"/>
  </bookViews>
  <sheets>
    <sheet name="1. Q. ANALITICA " sheetId="4" r:id="rId1"/>
    <sheet name="2. MICROBIOLOGIA" sheetId="6" r:id="rId2"/>
    <sheet name="3. A. INSTRUMENTAL" sheetId="1" r:id="rId3"/>
    <sheet name="4. CONSERVACION DE S.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3" l="1"/>
  <c r="J32" i="6"/>
  <c r="K58" i="3" l="1"/>
  <c r="K58" i="6"/>
  <c r="K54" i="3"/>
  <c r="L54" i="3"/>
  <c r="M54" i="3"/>
  <c r="N54" i="3"/>
  <c r="O54" i="3"/>
  <c r="P54" i="3"/>
  <c r="J57" i="3"/>
  <c r="J56" i="3"/>
  <c r="J59" i="3" s="1"/>
  <c r="J55" i="3"/>
  <c r="J54" i="6"/>
  <c r="Q28" i="6"/>
  <c r="Q24" i="6"/>
  <c r="Q20" i="6"/>
  <c r="Q16" i="6"/>
  <c r="J56" i="6"/>
  <c r="P56" i="6"/>
  <c r="O56" i="6"/>
  <c r="N56" i="6"/>
  <c r="M56" i="6"/>
  <c r="L56" i="6"/>
  <c r="K56" i="6"/>
  <c r="P55" i="6"/>
  <c r="P58" i="6" s="1"/>
  <c r="O55" i="6"/>
  <c r="N55" i="6"/>
  <c r="M55" i="6"/>
  <c r="L55" i="6"/>
  <c r="L58" i="6" s="1"/>
  <c r="K55" i="6"/>
  <c r="J55" i="6"/>
  <c r="P54" i="6"/>
  <c r="P57" i="6" s="1"/>
  <c r="O54" i="6"/>
  <c r="O57" i="6" s="1"/>
  <c r="N54" i="6"/>
  <c r="M54" i="6"/>
  <c r="L54" i="6"/>
  <c r="L57" i="6" s="1"/>
  <c r="K54" i="6"/>
  <c r="K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7" i="6"/>
  <c r="Q26" i="6"/>
  <c r="Q25" i="6"/>
  <c r="Q23" i="6"/>
  <c r="Q22" i="6"/>
  <c r="Q21" i="6"/>
  <c r="Q19" i="6"/>
  <c r="Q18" i="6"/>
  <c r="Q17" i="6"/>
  <c r="Q15" i="6"/>
  <c r="Q14" i="6"/>
  <c r="Q13" i="6"/>
  <c r="Q11" i="6"/>
  <c r="Q10" i="6"/>
  <c r="Q9" i="6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M54" i="4"/>
  <c r="M57" i="4" s="1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P55" i="3"/>
  <c r="O55" i="3"/>
  <c r="N55" i="3"/>
  <c r="M55" i="3"/>
  <c r="M58" i="3" s="1"/>
  <c r="L55" i="3"/>
  <c r="K55" i="3"/>
  <c r="P57" i="3"/>
  <c r="M57" i="3"/>
  <c r="L57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54" i="3" s="1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Q9" i="3"/>
  <c r="Q56" i="3" l="1"/>
  <c r="J57" i="6"/>
  <c r="Q12" i="6"/>
  <c r="J58" i="6"/>
  <c r="L58" i="4"/>
  <c r="P58" i="4"/>
  <c r="L57" i="4"/>
  <c r="P57" i="4"/>
  <c r="N58" i="4"/>
  <c r="J57" i="4"/>
  <c r="N57" i="4"/>
  <c r="O58" i="3"/>
  <c r="K57" i="3"/>
  <c r="O57" i="3"/>
  <c r="N58" i="3"/>
  <c r="K58" i="4"/>
  <c r="O58" i="4"/>
  <c r="N58" i="6"/>
  <c r="N57" i="3"/>
  <c r="K57" i="4"/>
  <c r="O57" i="4"/>
  <c r="M57" i="6"/>
  <c r="L58" i="3"/>
  <c r="P58" i="3"/>
  <c r="Q56" i="4"/>
  <c r="M58" i="4"/>
  <c r="N57" i="6"/>
  <c r="Q56" i="6"/>
  <c r="M58" i="6"/>
  <c r="O58" i="6"/>
  <c r="Q54" i="6"/>
  <c r="Q55" i="6"/>
  <c r="Q58" i="6" s="1"/>
  <c r="J58" i="4"/>
  <c r="Q54" i="4"/>
  <c r="Q55" i="4"/>
  <c r="Q57" i="3"/>
  <c r="Q55" i="3"/>
  <c r="Q58" i="3" s="1"/>
  <c r="K58" i="1"/>
  <c r="L58" i="1"/>
  <c r="M58" i="1"/>
  <c r="N58" i="1"/>
  <c r="O58" i="1"/>
  <c r="P58" i="1"/>
  <c r="J58" i="1"/>
  <c r="Q55" i="1"/>
  <c r="K57" i="1"/>
  <c r="L57" i="1"/>
  <c r="M57" i="1"/>
  <c r="N57" i="1"/>
  <c r="O57" i="1"/>
  <c r="P57" i="1"/>
  <c r="K56" i="1"/>
  <c r="L56" i="1"/>
  <c r="M56" i="1"/>
  <c r="N56" i="1"/>
  <c r="O56" i="1"/>
  <c r="P56" i="1"/>
  <c r="J57" i="1"/>
  <c r="J56" i="1"/>
  <c r="Q58" i="4" l="1"/>
  <c r="Q57" i="4"/>
  <c r="Q57" i="6"/>
  <c r="Q51" i="1"/>
  <c r="Q52" i="1"/>
  <c r="Q53" i="1"/>
  <c r="Q54" i="1"/>
  <c r="Q38" i="1" l="1"/>
  <c r="Q39" i="1"/>
  <c r="Q40" i="1"/>
  <c r="Q41" i="1"/>
  <c r="Q42" i="1"/>
  <c r="Q43" i="1"/>
  <c r="Q44" i="1"/>
  <c r="Q45" i="1"/>
  <c r="Q46" i="1"/>
  <c r="Q47" i="1"/>
  <c r="Q48" i="1"/>
  <c r="Q49" i="1"/>
  <c r="Q50" i="1"/>
  <c r="K60" i="1"/>
  <c r="L60" i="1"/>
  <c r="M60" i="1"/>
  <c r="N60" i="1"/>
  <c r="O60" i="1"/>
  <c r="P60" i="1"/>
  <c r="K59" i="1"/>
  <c r="L59" i="1"/>
  <c r="M59" i="1"/>
  <c r="N59" i="1"/>
  <c r="O59" i="1"/>
  <c r="P59" i="1"/>
  <c r="J60" i="1"/>
  <c r="J59" i="1"/>
  <c r="Q58" i="1" l="1"/>
  <c r="Q57" i="1"/>
  <c r="Q60" i="1" s="1"/>
  <c r="Q56" i="1"/>
  <c r="B13" i="1"/>
  <c r="B14" i="1" s="1"/>
  <c r="B19" i="1" s="1"/>
  <c r="B22" i="1" s="1"/>
  <c r="B23" i="1" s="1"/>
  <c r="B24" i="1" s="1"/>
  <c r="B29" i="1" s="1"/>
  <c r="B30" i="1" s="1"/>
  <c r="B31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Q59" i="1" l="1"/>
</calcChain>
</file>

<file path=xl/sharedStrings.xml><?xml version="1.0" encoding="utf-8"?>
<sst xmlns="http://schemas.openxmlformats.org/spreadsheetml/2006/main" count="312" uniqueCount="188">
  <si>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</si>
  <si>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</si>
  <si>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</si>
  <si>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</si>
  <si>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</si>
  <si>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</si>
  <si>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</si>
  <si>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</si>
  <si>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</si>
  <si>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</si>
  <si>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</si>
  <si>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</si>
  <si>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</si>
  <si>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</si>
  <si>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</si>
  <si>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</si>
  <si>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</si>
  <si>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</si>
  <si>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</si>
  <si>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</si>
  <si>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</si>
  <si>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</si>
  <si>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</si>
  <si>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</si>
  <si>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OLEA MIROS OSCAR ALBERTO</t>
  </si>
  <si>
    <t>ACOSTA  LUCHO  DESIREE</t>
  </si>
  <si>
    <t>ANDRADE  TON  JENNIFER ADRIANA</t>
  </si>
  <si>
    <t>BAEZ   ARTEAGA  YAMILY AURORA</t>
  </si>
  <si>
    <t>BUSTAMANTE   LIRA  MARISOL</t>
  </si>
  <si>
    <t>CANELA   AMARO  YOALI SILVANA</t>
  </si>
  <si>
    <t>CHONTAL   COTO  DANIELA YARUBI</t>
  </si>
  <si>
    <t>ESPINOSA   HERNANDEZ  ISAAC</t>
  </si>
  <si>
    <t>GOMEZ AGUIRRE JOSE LUIS</t>
  </si>
  <si>
    <t>HERRERA   TOLEN  JENNIFER</t>
  </si>
  <si>
    <t>MORALES   DAVID  LEZLIE AMERICA</t>
  </si>
  <si>
    <t>ORTIZ   CAPI  AISLINN</t>
  </si>
  <si>
    <t>SOSA   DOMINGUEZ  DONAJI GUADALUPE</t>
  </si>
  <si>
    <t>SUAREZ  MEDINA  ARTURO EMMANUEL</t>
  </si>
  <si>
    <t>FLORES   CERVANTES  ANA LUISA</t>
  </si>
  <si>
    <t>211U0290</t>
  </si>
  <si>
    <t>211U0291</t>
  </si>
  <si>
    <t>191U0296</t>
  </si>
  <si>
    <t>211U0292</t>
  </si>
  <si>
    <t>211U0574</t>
  </si>
  <si>
    <t>211U0299</t>
  </si>
  <si>
    <t>191U0303</t>
  </si>
  <si>
    <t>211U0575</t>
  </si>
  <si>
    <t>211U0301</t>
  </si>
  <si>
    <t>191U0308</t>
  </si>
  <si>
    <t>211U0302</t>
  </si>
  <si>
    <t>211U0621</t>
  </si>
  <si>
    <t>201U0489</t>
  </si>
  <si>
    <t>211U0307</t>
  </si>
  <si>
    <t>211U0306</t>
  </si>
  <si>
    <t>211U0622</t>
  </si>
  <si>
    <t>211U0311</t>
  </si>
  <si>
    <t>211U0312</t>
  </si>
  <si>
    <t>211U0313</t>
  </si>
  <si>
    <t>201U0181</t>
  </si>
  <si>
    <t>211U0314</t>
  </si>
  <si>
    <t>211U0310</t>
  </si>
  <si>
    <t>211U0296</t>
  </si>
  <si>
    <t>BELLI XALA KEVIN ADOLFO</t>
  </si>
  <si>
    <t>BENITO MAZABA ADOLFO ANGEL</t>
  </si>
  <si>
    <t>CANO LOPEZ ULISES</t>
  </si>
  <si>
    <t>CASTELLANOS ROSARIO CLAUDIA SARAI</t>
  </si>
  <si>
    <t>CHIGO LOZANO JACQUELINE</t>
  </si>
  <si>
    <t>COTO ARRES EMMANUEL</t>
  </si>
  <si>
    <t>GARDUÑO MUÑOZ JACKELIN</t>
  </si>
  <si>
    <t>GONZALEZ MARTINEZ ANDRES ALBERTO</t>
  </si>
  <si>
    <t>HUAMANTLA BELLI ISAURA ARACELI</t>
  </si>
  <si>
    <t>MARCIAL HERNANDEZ CRISTAL MARINA R</t>
  </si>
  <si>
    <t>MARTINEZ NEPOMUCENO ESTRELLA MARINA</t>
  </si>
  <si>
    <t>MONTOYA GONZALEZ MARCEL</t>
  </si>
  <si>
    <t>MORA CHIGO GRECIA</t>
  </si>
  <si>
    <t>OBIL CAPORAL EDGAR ULISES</t>
  </si>
  <si>
    <t>PEREZ MONTIEL YURIDIA</t>
  </si>
  <si>
    <t>PEREZ SANCHEZ MARIANA SARAI</t>
  </si>
  <si>
    <t>SINTA LAZARO MARIA JERUSALEN</t>
  </si>
  <si>
    <t>TORNADO COBAXIN CRISTIAN</t>
  </si>
  <si>
    <t xml:space="preserve">VARGAS HERNANDEZ MILAGROS </t>
  </si>
  <si>
    <t>VARGAS  MELCHI KARINA GUADALUPE</t>
  </si>
  <si>
    <t>XALA SILVA SYLVIA R</t>
  </si>
  <si>
    <t xml:space="preserve">ZETINA CABAÑAS OLIVIA </t>
  </si>
  <si>
    <t xml:space="preserve">LUNA CANELA DANIELA </t>
  </si>
  <si>
    <t>221U0849</t>
  </si>
  <si>
    <t>AGUILAR SARIO YESSICA</t>
  </si>
  <si>
    <t>CASTRO XALA AMERICA SEANI R</t>
  </si>
  <si>
    <t>191U0292</t>
  </si>
  <si>
    <t>211U0293</t>
  </si>
  <si>
    <t>211U0295</t>
  </si>
  <si>
    <t>CHONTAL MUÑOZ CARLOS MANUEL</t>
  </si>
  <si>
    <t>211U0297</t>
  </si>
  <si>
    <t>CORDOVA SANCHEZ SANDRA GUADALUPE</t>
  </si>
  <si>
    <t>211U0303</t>
  </si>
  <si>
    <t>MEZA CASTELLANOS KARLA ESTEFANIA</t>
  </si>
  <si>
    <t>211U0305</t>
  </si>
  <si>
    <t>MONDRAGON VICHI LUIS ANTONIO</t>
  </si>
  <si>
    <t>181U0329</t>
  </si>
  <si>
    <t>PEREZ ZAPOTL CITLALI YAMILE</t>
  </si>
  <si>
    <t>211U0308</t>
  </si>
  <si>
    <t>POLITO CHIGO FLOR DEL CARMEN</t>
  </si>
  <si>
    <t>191U0304</t>
  </si>
  <si>
    <t>GRACIA DOMINGUEZ FATIMA ITZEL R</t>
  </si>
  <si>
    <t>ROSAS TOTO DIANA ITZEL</t>
  </si>
  <si>
    <t>SINACA MONTIEL ANAID</t>
  </si>
  <si>
    <t>191U0289</t>
  </si>
  <si>
    <t>191U0290</t>
  </si>
  <si>
    <t>191U292</t>
  </si>
  <si>
    <t>191U0655</t>
  </si>
  <si>
    <t>191U0295</t>
  </si>
  <si>
    <t>191U0297</t>
  </si>
  <si>
    <t>191U0300</t>
  </si>
  <si>
    <t>191U0301</t>
  </si>
  <si>
    <t>181U0317</t>
  </si>
  <si>
    <t>191U0306</t>
  </si>
  <si>
    <t>191U0663</t>
  </si>
  <si>
    <t>181U0325</t>
  </si>
  <si>
    <t>191U0314</t>
  </si>
  <si>
    <t>181U0330</t>
  </si>
  <si>
    <t>RAMIREZ QUINO RUBEN ARTURO</t>
  </si>
  <si>
    <t>191U0316</t>
  </si>
  <si>
    <t>191U0317</t>
  </si>
  <si>
    <t>191U0318</t>
  </si>
  <si>
    <t>191U0022</t>
  </si>
  <si>
    <t>VICTORIO MEDINA ANETH MICHELL</t>
  </si>
  <si>
    <t>221U0409</t>
  </si>
  <si>
    <t>221U0406</t>
  </si>
  <si>
    <t>221U0405</t>
  </si>
  <si>
    <t>221U0402</t>
  </si>
  <si>
    <t>PEREZ ZAPOTL CITLALI YAMILE R</t>
  </si>
  <si>
    <t>221U0398</t>
  </si>
  <si>
    <t>221U0397</t>
  </si>
  <si>
    <t>221U0393</t>
  </si>
  <si>
    <t>221U0387</t>
  </si>
  <si>
    <t>221U0383</t>
  </si>
  <si>
    <t>221U0380</t>
  </si>
  <si>
    <t>221U0379</t>
  </si>
  <si>
    <t>221U0377</t>
  </si>
  <si>
    <t>221U0372</t>
  </si>
  <si>
    <t>221U0371</t>
  </si>
  <si>
    <t>221U0370</t>
  </si>
  <si>
    <t>221U0369</t>
  </si>
  <si>
    <t>221U0366</t>
  </si>
  <si>
    <t>221U0801</t>
  </si>
  <si>
    <t>221U0362</t>
  </si>
  <si>
    <t>221U0357</t>
  </si>
  <si>
    <t>221U0355</t>
  </si>
  <si>
    <t>221U0354</t>
  </si>
  <si>
    <t>221U0352</t>
  </si>
  <si>
    <t>221U0351</t>
  </si>
  <si>
    <t>221U0350</t>
  </si>
  <si>
    <t>221U0349</t>
  </si>
  <si>
    <t xml:space="preserve">QUIMICA ANALITICA </t>
  </si>
  <si>
    <t>FEB-JULIO-2023</t>
  </si>
  <si>
    <t>M.C. SOLEDAD ESTHER MALDONADO BRAVO</t>
  </si>
  <si>
    <t>BARRERA FLORES MILAGROS DEL CARMEN</t>
  </si>
  <si>
    <t>BELLI FISCAL MARITZA GUADALUPE</t>
  </si>
  <si>
    <t>BLANCO GONZALEZ KEVIN DE JESUS</t>
  </si>
  <si>
    <t>BUMAS MORENO JUAN MANUEL</t>
  </si>
  <si>
    <t>BUSTAMANTE OLEA KEVIN</t>
  </si>
  <si>
    <t>CAIXBA SINACA JAEL</t>
  </si>
  <si>
    <t>CHAGALA TEPACH MARIXCHEL</t>
  </si>
  <si>
    <t>CHONTAL VENTURA EDWIN GEOVANNI</t>
  </si>
  <si>
    <t>CORTEZ ESTRADA OMAR</t>
  </si>
  <si>
    <t>DOMINGUEZ MARCOS JUAN CARLOS</t>
  </si>
  <si>
    <t>FIGUEROA CRUZ MARITZA</t>
  </si>
  <si>
    <t>GARCIA MORENO MARCO ANTONIO</t>
  </si>
  <si>
    <t>GÓMEZ BERDÓN JOEL ANTONIO</t>
  </si>
  <si>
    <t>GONZALEZ LARA GAEL</t>
  </si>
  <si>
    <t>HERNANDEZ MARTÌNEZ JOSÉ EDUARDO</t>
  </si>
  <si>
    <t>MACHUCHO GALICIA JULIETTE</t>
  </si>
  <si>
    <t>MALAGA MARTINEZ KARINA DEL CARMEN</t>
  </si>
  <si>
    <t>MARTINEZ BERDÓN KARLA VEYDA</t>
  </si>
  <si>
    <t>MIXTEGA SIXTECO DAVED SADITH</t>
  </si>
  <si>
    <t>POISOT CATEMAXCA YERIC</t>
  </si>
  <si>
    <t>QUINO VELASCO FATIMA DE LOURDES</t>
  </si>
  <si>
    <t>REYES HERNANDEZ YANELY GISEH</t>
  </si>
  <si>
    <t>SANTIAGO CATEMAXCA HEIDI ANDREA</t>
  </si>
  <si>
    <t xml:space="preserve">TENORIO ARTIGAS LISSETH </t>
  </si>
  <si>
    <t>TOTO ANOTA ZAHIRA YAMARA</t>
  </si>
  <si>
    <t>MICROBIOLOGÍA</t>
  </si>
  <si>
    <t>406-A</t>
  </si>
  <si>
    <t xml:space="preserve">ANALISIS INSTRUMENTAL </t>
  </si>
  <si>
    <t>FEB-JUL-2023</t>
  </si>
  <si>
    <t>806-A</t>
  </si>
  <si>
    <t xml:space="preserve">CONSERVACION Y RESTAURACON DE SUELOS </t>
  </si>
  <si>
    <t>206-A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</si>
</sst>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0" fillId="3" borderId="2" xfId="0" applyFill="1" applyBorder="1"/>
    <xf numFmtId="0" fontId="4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abSelected="1" topLeftCell="B1" zoomScale="150" zoomScaleNormal="150" workbookViewId="0">
      <selection activeCell="R2" sqref="R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18" x14ac:dyDescent="0.25">
      <c r="C4" t="s">
        <v>0</v>
      </c>
      <c r="D4" s="26" t="s">
        <v>153</v>
      </c>
      <c r="E4" s="26"/>
      <c r="F4" s="26"/>
      <c r="G4" s="26"/>
      <c r="I4" t="s">
        <v>1</v>
      </c>
      <c r="J4" s="27" t="s">
        <v>187</v>
      </c>
      <c r="K4" s="27"/>
      <c r="M4" t="s">
        <v>2</v>
      </c>
      <c r="N4" s="28">
        <v>45009</v>
      </c>
      <c r="O4" s="2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7" t="s">
        <v>154</v>
      </c>
      <c r="E6" s="27"/>
      <c r="F6" s="27"/>
      <c r="G6" s="27"/>
      <c r="I6" s="29" t="s">
        <v>22</v>
      </c>
      <c r="J6" s="29"/>
      <c r="K6" s="30" t="s">
        <v>155</v>
      </c>
      <c r="L6" s="30"/>
      <c r="M6" s="30"/>
      <c r="N6" s="30"/>
      <c r="O6" s="30"/>
      <c r="P6" s="3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6">
        <v>1</v>
      </c>
      <c r="C9" s="6" t="s">
        <v>152</v>
      </c>
      <c r="D9" s="16" t="s">
        <v>156</v>
      </c>
      <c r="E9" s="17"/>
      <c r="F9" s="17"/>
      <c r="G9" s="17"/>
      <c r="H9" s="17"/>
      <c r="I9" s="18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0</v>
      </c>
    </row>
    <row r="10" spans="2:18" ht="15.75" x14ac:dyDescent="0.25">
      <c r="B10" s="6">
        <f>B9+1</f>
        <v>2</v>
      </c>
      <c r="C10" s="6" t="s">
        <v>151</v>
      </c>
      <c r="D10" s="16" t="s">
        <v>157</v>
      </c>
      <c r="E10" s="17"/>
      <c r="F10" s="17"/>
      <c r="G10" s="17"/>
      <c r="H10" s="17"/>
      <c r="I10" s="18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0</v>
      </c>
    </row>
    <row r="11" spans="2:18" ht="15.75" x14ac:dyDescent="0.25">
      <c r="B11" s="6">
        <f t="shared" ref="B11:B53" si="1">B10+1</f>
        <v>3</v>
      </c>
      <c r="C11" s="6" t="s">
        <v>150</v>
      </c>
      <c r="D11" s="16" t="s">
        <v>158</v>
      </c>
      <c r="E11" s="17"/>
      <c r="F11" s="17"/>
      <c r="G11" s="17"/>
      <c r="H11" s="17"/>
      <c r="I11" s="18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18" ht="15.75" x14ac:dyDescent="0.25">
      <c r="B12" s="6">
        <f t="shared" si="1"/>
        <v>4</v>
      </c>
      <c r="C12" s="6" t="s">
        <v>149</v>
      </c>
      <c r="D12" s="16" t="s">
        <v>159</v>
      </c>
      <c r="E12" s="17"/>
      <c r="F12" s="17"/>
      <c r="G12" s="17"/>
      <c r="H12" s="17"/>
      <c r="I12" s="18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ht="15.75" x14ac:dyDescent="0.25">
      <c r="B13" s="6">
        <f t="shared" si="1"/>
        <v>5</v>
      </c>
      <c r="C13" s="6" t="s">
        <v>148</v>
      </c>
      <c r="D13" s="16" t="s">
        <v>160</v>
      </c>
      <c r="E13" s="17"/>
      <c r="F13" s="17"/>
      <c r="G13" s="17"/>
      <c r="H13" s="17"/>
      <c r="I13" s="18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ht="15.75" x14ac:dyDescent="0.25">
      <c r="B14" s="6">
        <f t="shared" si="1"/>
        <v>6</v>
      </c>
      <c r="C14" s="6" t="s">
        <v>147</v>
      </c>
      <c r="D14" s="16" t="s">
        <v>161</v>
      </c>
      <c r="E14" s="17"/>
      <c r="F14" s="17"/>
      <c r="G14" s="17"/>
      <c r="H14" s="17"/>
      <c r="I14" s="18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ht="15.75" x14ac:dyDescent="0.25">
      <c r="B15" s="6">
        <f t="shared" si="1"/>
        <v>7</v>
      </c>
      <c r="C15" s="6" t="s">
        <v>146</v>
      </c>
      <c r="D15" s="16" t="s">
        <v>162</v>
      </c>
      <c r="E15" s="17"/>
      <c r="F15" s="17"/>
      <c r="G15" s="17"/>
      <c r="H15" s="17"/>
      <c r="I15" s="18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ht="15.75" x14ac:dyDescent="0.25">
      <c r="B16" s="6">
        <f t="shared" si="1"/>
        <v>8</v>
      </c>
      <c r="C16" s="6" t="s">
        <v>90</v>
      </c>
      <c r="D16" s="16" t="s">
        <v>163</v>
      </c>
      <c r="E16" s="17"/>
      <c r="F16" s="17"/>
      <c r="G16" s="17"/>
      <c r="H16" s="17"/>
      <c r="I16" s="18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ht="15.75" x14ac:dyDescent="0.25">
      <c r="B17" s="6">
        <f t="shared" si="1"/>
        <v>9</v>
      </c>
      <c r="C17" s="6" t="s">
        <v>145</v>
      </c>
      <c r="D17" s="16" t="s">
        <v>91</v>
      </c>
      <c r="E17" s="17"/>
      <c r="F17" s="17"/>
      <c r="G17" s="17"/>
      <c r="H17" s="17"/>
      <c r="I17" s="18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ht="15.75" x14ac:dyDescent="0.25">
      <c r="B18" s="6">
        <f t="shared" si="1"/>
        <v>10</v>
      </c>
      <c r="C18" s="6" t="s">
        <v>144</v>
      </c>
      <c r="D18" s="16" t="s">
        <v>164</v>
      </c>
      <c r="E18" s="17"/>
      <c r="F18" s="17"/>
      <c r="G18" s="17"/>
      <c r="H18" s="17"/>
      <c r="I18" s="18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ht="15.75" x14ac:dyDescent="0.25">
      <c r="B19" s="6">
        <f t="shared" si="1"/>
        <v>11</v>
      </c>
      <c r="C19" s="6" t="s">
        <v>143</v>
      </c>
      <c r="D19" s="16" t="s">
        <v>165</v>
      </c>
      <c r="E19" s="17"/>
      <c r="F19" s="17"/>
      <c r="G19" s="17"/>
      <c r="H19" s="17"/>
      <c r="I19" s="18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ht="15.75" x14ac:dyDescent="0.25">
      <c r="B20" s="6">
        <f t="shared" si="1"/>
        <v>12</v>
      </c>
      <c r="C20" s="6" t="s">
        <v>142</v>
      </c>
      <c r="D20" s="16" t="s">
        <v>166</v>
      </c>
      <c r="E20" s="17"/>
      <c r="F20" s="17"/>
      <c r="G20" s="17"/>
      <c r="H20" s="17"/>
      <c r="I20" s="18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ht="15.75" x14ac:dyDescent="0.25">
      <c r="B21" s="6">
        <f t="shared" si="1"/>
        <v>13</v>
      </c>
      <c r="C21" s="6" t="s">
        <v>141</v>
      </c>
      <c r="D21" s="16" t="s">
        <v>167</v>
      </c>
      <c r="E21" s="17"/>
      <c r="F21" s="17"/>
      <c r="G21" s="17"/>
      <c r="H21" s="17"/>
      <c r="I21" s="18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ht="15.75" x14ac:dyDescent="0.25">
      <c r="B22" s="6">
        <f t="shared" si="1"/>
        <v>14</v>
      </c>
      <c r="C22" s="6" t="s">
        <v>140</v>
      </c>
      <c r="D22" s="16" t="s">
        <v>168</v>
      </c>
      <c r="E22" s="17"/>
      <c r="F22" s="17"/>
      <c r="G22" s="17"/>
      <c r="H22" s="17"/>
      <c r="I22" s="18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ht="15.75" x14ac:dyDescent="0.25">
      <c r="B23" s="6">
        <f t="shared" si="1"/>
        <v>15</v>
      </c>
      <c r="C23" s="6" t="s">
        <v>139</v>
      </c>
      <c r="D23" s="16" t="s">
        <v>169</v>
      </c>
      <c r="E23" s="17"/>
      <c r="F23" s="17"/>
      <c r="G23" s="17"/>
      <c r="H23" s="17"/>
      <c r="I23" s="18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ht="15.75" x14ac:dyDescent="0.25">
      <c r="B24" s="6">
        <f t="shared" si="1"/>
        <v>16</v>
      </c>
      <c r="C24" s="6" t="s">
        <v>138</v>
      </c>
      <c r="D24" s="16" t="s">
        <v>170</v>
      </c>
      <c r="E24" s="17"/>
      <c r="F24" s="17"/>
      <c r="G24" s="17"/>
      <c r="H24" s="17"/>
      <c r="I24" s="18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ht="15.75" x14ac:dyDescent="0.25">
      <c r="B25" s="6">
        <f t="shared" si="1"/>
        <v>17</v>
      </c>
      <c r="C25" s="6" t="s">
        <v>137</v>
      </c>
      <c r="D25" s="16" t="s">
        <v>171</v>
      </c>
      <c r="E25" s="17"/>
      <c r="F25" s="17"/>
      <c r="G25" s="17"/>
      <c r="H25" s="17"/>
      <c r="I25" s="18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ht="15.75" x14ac:dyDescent="0.25">
      <c r="B26" s="6">
        <f t="shared" si="1"/>
        <v>18</v>
      </c>
      <c r="C26" s="6" t="s">
        <v>136</v>
      </c>
      <c r="D26" s="16" t="s">
        <v>172</v>
      </c>
      <c r="E26" s="17"/>
      <c r="F26" s="17"/>
      <c r="G26" s="17"/>
      <c r="H26" s="17"/>
      <c r="I26" s="18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ht="15.75" x14ac:dyDescent="0.25">
      <c r="B27" s="6">
        <f t="shared" si="1"/>
        <v>19</v>
      </c>
      <c r="C27" s="6" t="s">
        <v>135</v>
      </c>
      <c r="D27" s="16" t="s">
        <v>173</v>
      </c>
      <c r="E27" s="17"/>
      <c r="F27" s="17"/>
      <c r="G27" s="17"/>
      <c r="H27" s="17"/>
      <c r="I27" s="18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17" ht="15.75" x14ac:dyDescent="0.25">
      <c r="B28" s="6">
        <f t="shared" si="1"/>
        <v>20</v>
      </c>
      <c r="C28" s="6" t="s">
        <v>134</v>
      </c>
      <c r="D28" s="16" t="s">
        <v>174</v>
      </c>
      <c r="E28" s="17"/>
      <c r="F28" s="17"/>
      <c r="G28" s="17"/>
      <c r="H28" s="17"/>
      <c r="I28" s="18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0</v>
      </c>
    </row>
    <row r="29" spans="2:17" ht="15.75" x14ac:dyDescent="0.25">
      <c r="B29" s="6">
        <f t="shared" si="1"/>
        <v>21</v>
      </c>
      <c r="C29" s="6" t="s">
        <v>98</v>
      </c>
      <c r="D29" s="16" t="s">
        <v>130</v>
      </c>
      <c r="E29" s="17"/>
      <c r="F29" s="17"/>
      <c r="G29" s="17"/>
      <c r="H29" s="17"/>
      <c r="I29" s="18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17" ht="15.75" x14ac:dyDescent="0.25">
      <c r="B30" s="6">
        <f t="shared" si="1"/>
        <v>22</v>
      </c>
      <c r="C30" s="6" t="s">
        <v>133</v>
      </c>
      <c r="D30" s="16" t="s">
        <v>175</v>
      </c>
      <c r="E30" s="17"/>
      <c r="F30" s="17"/>
      <c r="G30" s="17"/>
      <c r="H30" s="17"/>
      <c r="I30" s="18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17" ht="15.75" x14ac:dyDescent="0.25">
      <c r="B31" s="6">
        <f t="shared" si="1"/>
        <v>23</v>
      </c>
      <c r="C31" s="6" t="s">
        <v>132</v>
      </c>
      <c r="D31" s="16" t="s">
        <v>176</v>
      </c>
      <c r="E31" s="17"/>
      <c r="F31" s="17"/>
      <c r="G31" s="17"/>
      <c r="H31" s="17"/>
      <c r="I31" s="18"/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0</v>
      </c>
    </row>
    <row r="32" spans="2:17" ht="15.75" x14ac:dyDescent="0.25">
      <c r="B32" s="6">
        <f t="shared" si="1"/>
        <v>24</v>
      </c>
      <c r="C32" s="6" t="s">
        <v>131</v>
      </c>
      <c r="D32" s="16" t="s">
        <v>177</v>
      </c>
      <c r="E32" s="17"/>
      <c r="F32" s="17"/>
      <c r="G32" s="17"/>
      <c r="H32" s="17"/>
      <c r="I32" s="18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0</v>
      </c>
    </row>
    <row r="33" spans="2:17" ht="15.75" x14ac:dyDescent="0.25">
      <c r="B33" s="6">
        <f t="shared" si="1"/>
        <v>25</v>
      </c>
      <c r="C33" s="6" t="s">
        <v>129</v>
      </c>
      <c r="D33" s="16" t="s">
        <v>178</v>
      </c>
      <c r="E33" s="17"/>
      <c r="F33" s="17"/>
      <c r="G33" s="17"/>
      <c r="H33" s="17"/>
      <c r="I33" s="18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0</v>
      </c>
    </row>
    <row r="34" spans="2:17" ht="15.75" x14ac:dyDescent="0.25">
      <c r="B34" s="6">
        <f t="shared" si="1"/>
        <v>26</v>
      </c>
      <c r="C34" s="6" t="s">
        <v>128</v>
      </c>
      <c r="D34" s="16" t="s">
        <v>179</v>
      </c>
      <c r="E34" s="17"/>
      <c r="F34" s="17"/>
      <c r="G34" s="17"/>
      <c r="H34" s="17"/>
      <c r="I34" s="18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0</v>
      </c>
    </row>
    <row r="35" spans="2:17" ht="15.75" x14ac:dyDescent="0.25">
      <c r="B35" s="6">
        <f t="shared" si="1"/>
        <v>27</v>
      </c>
      <c r="C35" s="6" t="s">
        <v>127</v>
      </c>
      <c r="D35" s="16" t="s">
        <v>180</v>
      </c>
      <c r="E35" s="17"/>
      <c r="F35" s="17"/>
      <c r="G35" s="17"/>
      <c r="H35" s="17"/>
      <c r="I35" s="18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</row>
    <row r="36" spans="2:17" ht="15.75" x14ac:dyDescent="0.25">
      <c r="B36" s="6">
        <f t="shared" si="1"/>
        <v>28</v>
      </c>
      <c r="C36" s="6" t="s">
        <v>126</v>
      </c>
      <c r="D36" s="21" t="s">
        <v>125</v>
      </c>
      <c r="E36" s="22"/>
      <c r="F36" s="22"/>
      <c r="G36" s="22"/>
      <c r="H36" s="22"/>
      <c r="I36" s="23"/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0"/>
      <c r="E37" s="20"/>
      <c r="F37" s="20"/>
      <c r="G37" s="20"/>
      <c r="H37" s="20"/>
      <c r="I37" s="20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9"/>
      <c r="D54" s="29"/>
      <c r="E54" s="1"/>
      <c r="H54" s="35" t="s">
        <v>19</v>
      </c>
      <c r="I54" s="35"/>
      <c r="J54" s="11">
        <f>COUNTIF(J9:J53,"&gt;=70")</f>
        <v>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9"/>
      <c r="D55" s="29"/>
      <c r="E55" s="8"/>
      <c r="H55" s="36" t="s">
        <v>20</v>
      </c>
      <c r="I55" s="36"/>
      <c r="J55" s="12">
        <f>COUNTIF(J9:J53,"&lt;70")</f>
        <v>28</v>
      </c>
      <c r="K55" s="12">
        <f t="shared" ref="K55:Q55" si="5">COUNTIF(K9:K53,"&lt;70")</f>
        <v>28</v>
      </c>
      <c r="L55" s="12">
        <f t="shared" si="5"/>
        <v>28</v>
      </c>
      <c r="M55" s="12">
        <f t="shared" si="5"/>
        <v>28</v>
      </c>
      <c r="N55" s="12">
        <f t="shared" si="5"/>
        <v>28</v>
      </c>
      <c r="O55" s="12">
        <f t="shared" si="5"/>
        <v>28</v>
      </c>
      <c r="P55" s="12">
        <f t="shared" si="5"/>
        <v>28</v>
      </c>
      <c r="Q55" s="12">
        <f t="shared" si="5"/>
        <v>45</v>
      </c>
    </row>
    <row r="56" spans="2:17" x14ac:dyDescent="0.25">
      <c r="C56" s="29"/>
      <c r="D56" s="29"/>
      <c r="E56" s="29"/>
      <c r="H56" s="36" t="s">
        <v>21</v>
      </c>
      <c r="I56" s="36"/>
      <c r="J56" s="12">
        <f>COUNT(J9:J53)</f>
        <v>28</v>
      </c>
      <c r="K56" s="12">
        <f t="shared" ref="K56:Q56" si="6">COUNT(K9:K53)</f>
        <v>28</v>
      </c>
      <c r="L56" s="12">
        <f t="shared" si="6"/>
        <v>28</v>
      </c>
      <c r="M56" s="12">
        <f t="shared" si="6"/>
        <v>28</v>
      </c>
      <c r="N56" s="12">
        <f t="shared" si="6"/>
        <v>28</v>
      </c>
      <c r="O56" s="12">
        <f t="shared" si="6"/>
        <v>28</v>
      </c>
      <c r="P56" s="12">
        <f t="shared" si="6"/>
        <v>28</v>
      </c>
      <c r="Q56" s="12">
        <f t="shared" si="6"/>
        <v>45</v>
      </c>
    </row>
    <row r="57" spans="2:17" x14ac:dyDescent="0.25">
      <c r="C57" s="29"/>
      <c r="D57" s="29"/>
      <c r="E57" s="1"/>
      <c r="H57" s="37" t="s">
        <v>16</v>
      </c>
      <c r="I57" s="37"/>
      <c r="J57" s="13">
        <f>J54/J56</f>
        <v>0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9"/>
      <c r="D58" s="29"/>
      <c r="E58" s="1"/>
      <c r="H58" s="37" t="s">
        <v>17</v>
      </c>
      <c r="I58" s="37"/>
      <c r="J58" s="13">
        <f>J55/J56</f>
        <v>1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9"/>
      <c r="D59" s="29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9" t="s">
        <v>18</v>
      </c>
      <c r="K62" s="39"/>
      <c r="L62" s="39"/>
      <c r="M62" s="39"/>
      <c r="N62" s="39"/>
      <c r="O62" s="39"/>
      <c r="P62" s="39"/>
    </row>
  </sheetData>
  <mergeCells count="40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36:I36"/>
    <mergeCell ref="B2:P2"/>
    <mergeCell ref="C3:P3"/>
    <mergeCell ref="D4:G4"/>
    <mergeCell ref="J4:K4"/>
    <mergeCell ref="N4:O4"/>
    <mergeCell ref="D6:G6"/>
    <mergeCell ref="I6:J6"/>
    <mergeCell ref="K6:P6"/>
    <mergeCell ref="D8:I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U62"/>
  <sheetViews>
    <sheetView topLeftCell="B13" zoomScaleNormal="100" workbookViewId="0">
      <selection activeCell="J32" sqref="J3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1" width="11.42578125" customWidth="1"/>
  </cols>
  <sheetData>
    <row r="2" spans="2:21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21" x14ac:dyDescent="0.2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21" x14ac:dyDescent="0.25">
      <c r="C4" t="s">
        <v>0</v>
      </c>
      <c r="D4" s="26" t="s">
        <v>181</v>
      </c>
      <c r="E4" s="26"/>
      <c r="F4" s="26"/>
      <c r="G4" s="26"/>
      <c r="I4" t="s">
        <v>1</v>
      </c>
      <c r="J4" s="27" t="s">
        <v>182</v>
      </c>
      <c r="K4" s="27"/>
      <c r="M4" t="s">
        <v>2</v>
      </c>
      <c r="N4" s="28">
        <v>45009</v>
      </c>
      <c r="O4" s="28"/>
    </row>
    <row r="5" spans="2:21" ht="6.75" customHeight="1" x14ac:dyDescent="0.25">
      <c r="D5" s="5"/>
      <c r="E5" s="5"/>
      <c r="F5" s="5"/>
      <c r="G5" s="5"/>
    </row>
    <row r="6" spans="2:21" x14ac:dyDescent="0.25">
      <c r="C6" t="s">
        <v>3</v>
      </c>
      <c r="D6" s="27" t="s">
        <v>154</v>
      </c>
      <c r="E6" s="27"/>
      <c r="F6" s="27"/>
      <c r="G6" s="27"/>
      <c r="I6" s="29" t="s">
        <v>22</v>
      </c>
      <c r="J6" s="29"/>
      <c r="K6" s="30" t="s">
        <v>155</v>
      </c>
      <c r="L6" s="30"/>
      <c r="M6" s="30"/>
      <c r="N6" s="30"/>
      <c r="O6" s="30"/>
      <c r="P6" s="30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1" x14ac:dyDescent="0.25">
      <c r="B9" s="6">
        <v>1</v>
      </c>
      <c r="C9" s="6" t="s">
        <v>39</v>
      </c>
      <c r="D9" s="40" t="s">
        <v>62</v>
      </c>
      <c r="E9" s="40"/>
      <c r="F9" s="40"/>
      <c r="G9" s="40"/>
      <c r="H9" s="40"/>
      <c r="I9" s="40"/>
      <c r="J9" s="1">
        <v>80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11.428571428571429</v>
      </c>
      <c r="T9" s="6"/>
      <c r="U9" s="6"/>
    </row>
    <row r="10" spans="2:21" x14ac:dyDescent="0.25">
      <c r="B10" s="6">
        <v>2</v>
      </c>
      <c r="C10" s="6" t="s">
        <v>40</v>
      </c>
      <c r="D10" s="40" t="s">
        <v>63</v>
      </c>
      <c r="E10" s="40"/>
      <c r="F10" s="40"/>
      <c r="G10" s="40"/>
      <c r="H10" s="40"/>
      <c r="I10" s="40"/>
      <c r="J10" s="4">
        <v>90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12.857142857142858</v>
      </c>
    </row>
    <row r="11" spans="2:21" x14ac:dyDescent="0.25">
      <c r="B11" s="6">
        <v>3</v>
      </c>
      <c r="C11" s="6" t="s">
        <v>41</v>
      </c>
      <c r="D11" s="40" t="s">
        <v>64</v>
      </c>
      <c r="E11" s="40"/>
      <c r="F11" s="40"/>
      <c r="G11" s="40"/>
      <c r="H11" s="40"/>
      <c r="I11" s="40"/>
      <c r="J11" s="4">
        <v>75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10.714285714285714</v>
      </c>
    </row>
    <row r="12" spans="2:21" x14ac:dyDescent="0.25">
      <c r="B12" s="6">
        <v>4</v>
      </c>
      <c r="C12" s="6" t="s">
        <v>42</v>
      </c>
      <c r="D12" s="40" t="s">
        <v>65</v>
      </c>
      <c r="E12" s="40"/>
      <c r="F12" s="40"/>
      <c r="G12" s="40"/>
      <c r="H12" s="40"/>
      <c r="I12" s="40"/>
      <c r="J12" s="4">
        <v>90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12.857142857142858</v>
      </c>
    </row>
    <row r="13" spans="2:21" x14ac:dyDescent="0.25">
      <c r="B13" s="6">
        <v>5</v>
      </c>
      <c r="C13" s="6" t="s">
        <v>43</v>
      </c>
      <c r="D13" s="40" t="s">
        <v>66</v>
      </c>
      <c r="E13" s="40"/>
      <c r="F13" s="40"/>
      <c r="G13" s="40"/>
      <c r="H13" s="40"/>
      <c r="I13" s="40"/>
      <c r="J13" s="4">
        <v>64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9.1428571428571423</v>
      </c>
    </row>
    <row r="14" spans="2:21" x14ac:dyDescent="0.25">
      <c r="B14" s="6">
        <v>6</v>
      </c>
      <c r="C14" s="6" t="s">
        <v>61</v>
      </c>
      <c r="D14" s="40" t="s">
        <v>67</v>
      </c>
      <c r="E14" s="40"/>
      <c r="F14" s="40"/>
      <c r="G14" s="40"/>
      <c r="H14" s="40"/>
      <c r="I14" s="40"/>
      <c r="J14" s="4">
        <v>82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11.714285714285714</v>
      </c>
    </row>
    <row r="15" spans="2:21" x14ac:dyDescent="0.25">
      <c r="B15" s="6">
        <v>7</v>
      </c>
      <c r="C15" s="6" t="s">
        <v>44</v>
      </c>
      <c r="D15" s="40" t="s">
        <v>68</v>
      </c>
      <c r="E15" s="40"/>
      <c r="F15" s="40"/>
      <c r="G15" s="40"/>
      <c r="H15" s="40"/>
      <c r="I15" s="40"/>
      <c r="J15" s="4">
        <v>86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12.285714285714286</v>
      </c>
    </row>
    <row r="16" spans="2:21" x14ac:dyDescent="0.25">
      <c r="B16" s="6">
        <v>8</v>
      </c>
      <c r="C16" s="6" t="s">
        <v>45</v>
      </c>
      <c r="D16" s="40" t="s">
        <v>69</v>
      </c>
      <c r="E16" s="40"/>
      <c r="F16" s="40"/>
      <c r="G16" s="40"/>
      <c r="H16" s="40"/>
      <c r="I16" s="40"/>
      <c r="J16" s="4">
        <v>66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9.4285714285714288</v>
      </c>
    </row>
    <row r="17" spans="2:17" x14ac:dyDescent="0.25">
      <c r="B17" s="6">
        <v>9</v>
      </c>
      <c r="C17" s="6" t="s">
        <v>46</v>
      </c>
      <c r="D17" s="40" t="s">
        <v>70</v>
      </c>
      <c r="E17" s="40"/>
      <c r="F17" s="40"/>
      <c r="G17" s="40"/>
      <c r="H17" s="40"/>
      <c r="I17" s="40"/>
      <c r="J17" s="4">
        <v>80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11.428571428571429</v>
      </c>
    </row>
    <row r="18" spans="2:17" x14ac:dyDescent="0.25">
      <c r="B18" s="6">
        <v>10</v>
      </c>
      <c r="C18" s="6" t="s">
        <v>47</v>
      </c>
      <c r="D18" s="40" t="s">
        <v>84</v>
      </c>
      <c r="E18" s="40"/>
      <c r="F18" s="40"/>
      <c r="G18" s="40"/>
      <c r="H18" s="40"/>
      <c r="I18" s="40"/>
      <c r="J18" s="4">
        <v>80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11.428571428571429</v>
      </c>
    </row>
    <row r="19" spans="2:17" x14ac:dyDescent="0.25">
      <c r="B19" s="6">
        <v>11</v>
      </c>
      <c r="C19" s="6" t="s">
        <v>48</v>
      </c>
      <c r="D19" s="40" t="s">
        <v>71</v>
      </c>
      <c r="E19" s="40"/>
      <c r="F19" s="40"/>
      <c r="G19" s="40"/>
      <c r="H19" s="40"/>
      <c r="I19" s="40"/>
      <c r="J19" s="4">
        <v>78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11.142857142857142</v>
      </c>
    </row>
    <row r="20" spans="2:17" x14ac:dyDescent="0.25">
      <c r="B20" s="6">
        <v>12</v>
      </c>
      <c r="C20" s="6" t="s">
        <v>49</v>
      </c>
      <c r="D20" s="40" t="s">
        <v>72</v>
      </c>
      <c r="E20" s="40"/>
      <c r="F20" s="40"/>
      <c r="G20" s="40"/>
      <c r="H20" s="40"/>
      <c r="I20" s="40"/>
      <c r="J20" s="4">
        <v>87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12.428571428571429</v>
      </c>
    </row>
    <row r="21" spans="2:17" x14ac:dyDescent="0.25">
      <c r="B21" s="6">
        <v>13</v>
      </c>
      <c r="C21" s="6" t="s">
        <v>50</v>
      </c>
      <c r="D21" s="40" t="s">
        <v>73</v>
      </c>
      <c r="E21" s="40"/>
      <c r="F21" s="40"/>
      <c r="G21" s="40"/>
      <c r="H21" s="40"/>
      <c r="I21" s="40"/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12.857142857142858</v>
      </c>
    </row>
    <row r="22" spans="2:17" x14ac:dyDescent="0.25">
      <c r="B22" s="6">
        <v>14</v>
      </c>
      <c r="C22" s="6" t="s">
        <v>51</v>
      </c>
      <c r="D22" s="40" t="s">
        <v>74</v>
      </c>
      <c r="E22" s="40"/>
      <c r="F22" s="40"/>
      <c r="G22" s="40"/>
      <c r="H22" s="40"/>
      <c r="I22" s="40"/>
      <c r="J22" s="4">
        <v>64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9.1428571428571423</v>
      </c>
    </row>
    <row r="23" spans="2:17" x14ac:dyDescent="0.25">
      <c r="B23" s="6">
        <v>15</v>
      </c>
      <c r="C23" s="6" t="s">
        <v>53</v>
      </c>
      <c r="D23" s="40" t="s">
        <v>75</v>
      </c>
      <c r="E23" s="40"/>
      <c r="F23" s="40"/>
      <c r="G23" s="40"/>
      <c r="H23" s="40"/>
      <c r="I23" s="40"/>
      <c r="J23" s="4">
        <v>82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11.714285714285714</v>
      </c>
    </row>
    <row r="24" spans="2:17" x14ac:dyDescent="0.25">
      <c r="B24" s="6">
        <v>16</v>
      </c>
      <c r="C24" s="6" t="s">
        <v>52</v>
      </c>
      <c r="D24" s="40" t="s">
        <v>76</v>
      </c>
      <c r="E24" s="40"/>
      <c r="F24" s="40"/>
      <c r="G24" s="40"/>
      <c r="H24" s="40"/>
      <c r="I24" s="40"/>
      <c r="J24" s="4">
        <v>84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12</v>
      </c>
    </row>
    <row r="25" spans="2:17" x14ac:dyDescent="0.25">
      <c r="B25" s="6">
        <v>17</v>
      </c>
      <c r="C25" s="6" t="s">
        <v>54</v>
      </c>
      <c r="D25" s="40" t="s">
        <v>77</v>
      </c>
      <c r="E25" s="40"/>
      <c r="F25" s="40"/>
      <c r="G25" s="40"/>
      <c r="H25" s="40"/>
      <c r="I25" s="40"/>
      <c r="J25" s="4">
        <v>90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12.857142857142858</v>
      </c>
    </row>
    <row r="26" spans="2:17" x14ac:dyDescent="0.25">
      <c r="B26" s="6">
        <v>18</v>
      </c>
      <c r="C26" s="6" t="s">
        <v>60</v>
      </c>
      <c r="D26" s="40" t="s">
        <v>78</v>
      </c>
      <c r="E26" s="40"/>
      <c r="F26" s="40"/>
      <c r="G26" s="40"/>
      <c r="H26" s="40"/>
      <c r="I26" s="40"/>
      <c r="J26" s="4">
        <v>89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12.714285714285714</v>
      </c>
    </row>
    <row r="27" spans="2:17" x14ac:dyDescent="0.25">
      <c r="B27" s="6">
        <v>19</v>
      </c>
      <c r="C27" s="6" t="s">
        <v>55</v>
      </c>
      <c r="D27" s="40" t="s">
        <v>79</v>
      </c>
      <c r="E27" s="40"/>
      <c r="F27" s="40"/>
      <c r="G27" s="40"/>
      <c r="H27" s="40"/>
      <c r="I27" s="40"/>
      <c r="J27" s="4">
        <v>78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11.142857142857142</v>
      </c>
    </row>
    <row r="28" spans="2:17" x14ac:dyDescent="0.25">
      <c r="B28" s="6">
        <v>20</v>
      </c>
      <c r="C28" s="6" t="s">
        <v>56</v>
      </c>
      <c r="D28" s="40" t="s">
        <v>80</v>
      </c>
      <c r="E28" s="40"/>
      <c r="F28" s="40"/>
      <c r="G28" s="40"/>
      <c r="H28" s="40"/>
      <c r="I28" s="40"/>
      <c r="J28" s="4">
        <v>89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12.714285714285714</v>
      </c>
    </row>
    <row r="29" spans="2:17" x14ac:dyDescent="0.25">
      <c r="B29" s="6">
        <v>21</v>
      </c>
      <c r="C29" s="6" t="s">
        <v>57</v>
      </c>
      <c r="D29" s="40" t="s">
        <v>81</v>
      </c>
      <c r="E29" s="40"/>
      <c r="F29" s="40"/>
      <c r="G29" s="40"/>
      <c r="H29" s="40"/>
      <c r="I29" s="40"/>
      <c r="J29" s="4">
        <v>89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12.714285714285714</v>
      </c>
    </row>
    <row r="30" spans="2:17" x14ac:dyDescent="0.25">
      <c r="B30" s="6">
        <v>22</v>
      </c>
      <c r="C30" s="6" t="s">
        <v>58</v>
      </c>
      <c r="D30" s="40" t="s">
        <v>82</v>
      </c>
      <c r="E30" s="40"/>
      <c r="F30" s="40"/>
      <c r="G30" s="40"/>
      <c r="H30" s="40"/>
      <c r="I30" s="40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17" x14ac:dyDescent="0.25">
      <c r="B31" s="6">
        <v>23</v>
      </c>
      <c r="C31" s="6" t="s">
        <v>59</v>
      </c>
      <c r="D31" s="40" t="s">
        <v>83</v>
      </c>
      <c r="E31" s="40"/>
      <c r="F31" s="40"/>
      <c r="G31" s="40"/>
      <c r="H31" s="40"/>
      <c r="I31" s="40"/>
      <c r="J31" s="4">
        <v>83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11.857142857142858</v>
      </c>
    </row>
    <row r="32" spans="2:17" x14ac:dyDescent="0.25">
      <c r="B32" s="6"/>
      <c r="C32" s="6"/>
      <c r="D32" s="20"/>
      <c r="E32" s="20"/>
      <c r="F32" s="20"/>
      <c r="G32" s="20"/>
      <c r="H32" s="20"/>
      <c r="I32" s="20"/>
      <c r="J32" s="4">
        <f>(J9+J31)/23+AVERAGE(J9:J31)</f>
        <v>85.173913043478251</v>
      </c>
      <c r="K32" s="4"/>
      <c r="L32" s="4"/>
      <c r="M32" s="4"/>
      <c r="N32" s="4"/>
      <c r="O32" s="4"/>
      <c r="P32" s="4"/>
      <c r="Q32" s="10">
        <f t="shared" si="0"/>
        <v>12.167701863354036</v>
      </c>
    </row>
    <row r="33" spans="2:17" x14ac:dyDescent="0.25">
      <c r="B33" s="6"/>
      <c r="C33" s="6"/>
      <c r="D33" s="20"/>
      <c r="E33" s="20"/>
      <c r="F33" s="20"/>
      <c r="G33" s="20"/>
      <c r="H33" s="20"/>
      <c r="I33" s="20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/>
      <c r="C34" s="6"/>
      <c r="D34" s="20"/>
      <c r="E34" s="20"/>
      <c r="F34" s="20"/>
      <c r="G34" s="20"/>
      <c r="H34" s="20"/>
      <c r="I34" s="20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/>
      <c r="C35" s="6"/>
      <c r="D35" s="20"/>
      <c r="E35" s="20"/>
      <c r="F35" s="20"/>
      <c r="G35" s="20"/>
      <c r="H35" s="20"/>
      <c r="I35" s="20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/>
      <c r="C36" s="6"/>
      <c r="D36" s="20"/>
      <c r="E36" s="20"/>
      <c r="F36" s="20"/>
      <c r="G36" s="20"/>
      <c r="H36" s="20"/>
      <c r="I36" s="20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/>
      <c r="C37" s="6"/>
      <c r="D37" s="20"/>
      <c r="E37" s="20"/>
      <c r="F37" s="20"/>
      <c r="G37" s="20"/>
      <c r="H37" s="20"/>
      <c r="I37" s="20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/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/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/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/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/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/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/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/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/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/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/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/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>
        <f t="shared" ref="Q49:Q53" si="1">SUM(J49:P49)/7</f>
        <v>0</v>
      </c>
    </row>
    <row r="50" spans="2:17" x14ac:dyDescent="0.25">
      <c r="B50" s="6"/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>
        <f t="shared" si="1"/>
        <v>0</v>
      </c>
    </row>
    <row r="51" spans="2:17" x14ac:dyDescent="0.25">
      <c r="B51" s="6"/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>
        <f t="shared" si="1"/>
        <v>0</v>
      </c>
    </row>
    <row r="52" spans="2:17" x14ac:dyDescent="0.25">
      <c r="B52" s="6"/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>
        <f t="shared" si="1"/>
        <v>0</v>
      </c>
    </row>
    <row r="53" spans="2:17" x14ac:dyDescent="0.25">
      <c r="B53" s="6"/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1"/>
        <v>0</v>
      </c>
    </row>
    <row r="54" spans="2:17" x14ac:dyDescent="0.25">
      <c r="C54" s="29"/>
      <c r="D54" s="29"/>
      <c r="E54" s="1"/>
      <c r="H54" s="35" t="s">
        <v>19</v>
      </c>
      <c r="I54" s="35"/>
      <c r="J54" s="11">
        <f>COUNTIF(J9:J53,"&gt;=70")</f>
        <v>20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9"/>
      <c r="D55" s="29"/>
      <c r="E55" s="8"/>
      <c r="H55" s="36" t="s">
        <v>20</v>
      </c>
      <c r="I55" s="36"/>
      <c r="J55" s="12">
        <f>COUNTIF(J9:J53,"&lt;70")</f>
        <v>4</v>
      </c>
      <c r="K55" s="12">
        <f t="shared" ref="K55:Q55" si="4">COUNTIF(K9:K53,"&lt;70")</f>
        <v>23</v>
      </c>
      <c r="L55" s="12">
        <f t="shared" si="4"/>
        <v>23</v>
      </c>
      <c r="M55" s="12">
        <f t="shared" si="4"/>
        <v>23</v>
      </c>
      <c r="N55" s="12">
        <f t="shared" si="4"/>
        <v>23</v>
      </c>
      <c r="O55" s="12">
        <f t="shared" si="4"/>
        <v>23</v>
      </c>
      <c r="P55" s="12">
        <f t="shared" si="4"/>
        <v>23</v>
      </c>
      <c r="Q55" s="12">
        <f t="shared" si="4"/>
        <v>45</v>
      </c>
    </row>
    <row r="56" spans="2:17" x14ac:dyDescent="0.25">
      <c r="C56" s="29"/>
      <c r="D56" s="29"/>
      <c r="E56" s="29"/>
      <c r="H56" s="36" t="s">
        <v>21</v>
      </c>
      <c r="I56" s="36"/>
      <c r="J56" s="12">
        <f>COUNT(J9:J53)</f>
        <v>24</v>
      </c>
      <c r="K56" s="12">
        <f t="shared" ref="K56:Q56" si="5">COUNT(K9:K53)</f>
        <v>23</v>
      </c>
      <c r="L56" s="12">
        <f t="shared" si="5"/>
        <v>23</v>
      </c>
      <c r="M56" s="12">
        <f t="shared" si="5"/>
        <v>23</v>
      </c>
      <c r="N56" s="12">
        <f t="shared" si="5"/>
        <v>23</v>
      </c>
      <c r="O56" s="12">
        <f t="shared" si="5"/>
        <v>23</v>
      </c>
      <c r="P56" s="12">
        <f t="shared" si="5"/>
        <v>23</v>
      </c>
      <c r="Q56" s="12">
        <f t="shared" si="5"/>
        <v>45</v>
      </c>
    </row>
    <row r="57" spans="2:17" x14ac:dyDescent="0.25">
      <c r="C57" s="29"/>
      <c r="D57" s="29"/>
      <c r="E57" s="1"/>
      <c r="H57" s="37" t="s">
        <v>16</v>
      </c>
      <c r="I57" s="37"/>
      <c r="J57" s="13">
        <f>J54/J56</f>
        <v>0.83333333333333337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29"/>
      <c r="D58" s="29"/>
      <c r="E58" s="1"/>
      <c r="H58" s="37" t="s">
        <v>17</v>
      </c>
      <c r="I58" s="37"/>
      <c r="J58" s="13">
        <f>J55/J56</f>
        <v>0.16666666666666666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29"/>
      <c r="D59" s="29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9" t="s">
        <v>18</v>
      </c>
      <c r="K62" s="39"/>
      <c r="L62" s="39"/>
      <c r="M62" s="39"/>
      <c r="N62" s="39"/>
      <c r="O62" s="39"/>
      <c r="P62" s="3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8"/>
  <sheetViews>
    <sheetView topLeftCell="A31" zoomScaleNormal="100" workbookViewId="0">
      <selection activeCell="J11" sqref="J1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18" x14ac:dyDescent="0.25">
      <c r="C4" t="s">
        <v>0</v>
      </c>
      <c r="D4" s="26" t="s">
        <v>183</v>
      </c>
      <c r="E4" s="26"/>
      <c r="F4" s="26"/>
      <c r="G4" s="26"/>
      <c r="I4" t="s">
        <v>1</v>
      </c>
      <c r="J4" s="27" t="s">
        <v>182</v>
      </c>
      <c r="K4" s="27"/>
      <c r="M4" t="s">
        <v>2</v>
      </c>
      <c r="N4" s="28">
        <v>45040</v>
      </c>
      <c r="O4" s="2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7" t="s">
        <v>184</v>
      </c>
      <c r="E6" s="27"/>
      <c r="F6" s="27"/>
      <c r="G6" s="27"/>
      <c r="I6" s="29" t="s">
        <v>22</v>
      </c>
      <c r="J6" s="29"/>
      <c r="K6" s="30" t="s">
        <v>155</v>
      </c>
      <c r="L6" s="30"/>
      <c r="M6" s="30"/>
      <c r="N6" s="30"/>
      <c r="O6" s="30"/>
      <c r="P6" s="3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3">
        <v>1</v>
      </c>
      <c r="C9" s="3" t="s">
        <v>85</v>
      </c>
      <c r="D9" s="44" t="s">
        <v>86</v>
      </c>
      <c r="E9" s="45"/>
      <c r="F9" s="45"/>
      <c r="G9" s="45"/>
      <c r="H9" s="45"/>
      <c r="I9" s="46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9"/>
    </row>
    <row r="10" spans="2:18" x14ac:dyDescent="0.25">
      <c r="B10" s="6">
        <v>2</v>
      </c>
      <c r="C10" s="6" t="s">
        <v>39</v>
      </c>
      <c r="D10" s="40" t="s">
        <v>62</v>
      </c>
      <c r="E10" s="40"/>
      <c r="F10" s="40"/>
      <c r="G10" s="40"/>
      <c r="H10" s="40"/>
      <c r="I10" s="40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/>
    </row>
    <row r="11" spans="2:18" x14ac:dyDescent="0.25">
      <c r="B11" s="6">
        <v>3</v>
      </c>
      <c r="C11" s="6" t="s">
        <v>40</v>
      </c>
      <c r="D11" s="40" t="s">
        <v>63</v>
      </c>
      <c r="E11" s="40"/>
      <c r="F11" s="40"/>
      <c r="G11" s="40"/>
      <c r="H11" s="40"/>
      <c r="I11" s="40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/>
    </row>
    <row r="12" spans="2:18" x14ac:dyDescent="0.25">
      <c r="B12" s="6">
        <v>4</v>
      </c>
      <c r="C12" s="6" t="s">
        <v>88</v>
      </c>
      <c r="D12" s="40" t="s">
        <v>65</v>
      </c>
      <c r="E12" s="40"/>
      <c r="F12" s="40"/>
      <c r="G12" s="40"/>
      <c r="H12" s="40"/>
      <c r="I12" s="40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/>
    </row>
    <row r="13" spans="2:18" x14ac:dyDescent="0.25">
      <c r="B13" s="6">
        <f t="shared" ref="B13:B61" si="0">B12+1</f>
        <v>5</v>
      </c>
      <c r="C13" s="6" t="s">
        <v>89</v>
      </c>
      <c r="D13" s="40" t="s">
        <v>87</v>
      </c>
      <c r="E13" s="40"/>
      <c r="F13" s="40"/>
      <c r="G13" s="40"/>
      <c r="H13" s="40"/>
      <c r="I13" s="40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/>
    </row>
    <row r="14" spans="2:18" x14ac:dyDescent="0.25">
      <c r="B14" s="6">
        <f t="shared" si="0"/>
        <v>6</v>
      </c>
      <c r="C14" s="6" t="s">
        <v>43</v>
      </c>
      <c r="D14" s="40" t="s">
        <v>66</v>
      </c>
      <c r="E14" s="40"/>
      <c r="F14" s="40"/>
      <c r="G14" s="40"/>
      <c r="H14" s="40"/>
      <c r="I14" s="40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/>
    </row>
    <row r="15" spans="2:18" x14ac:dyDescent="0.25">
      <c r="B15" s="6">
        <v>7</v>
      </c>
      <c r="C15" s="6" t="s">
        <v>90</v>
      </c>
      <c r="D15" s="41" t="s">
        <v>91</v>
      </c>
      <c r="E15" s="42"/>
      <c r="F15" s="42"/>
      <c r="G15" s="42"/>
      <c r="H15" s="42"/>
      <c r="I15" s="43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/>
    </row>
    <row r="16" spans="2:18" x14ac:dyDescent="0.25">
      <c r="B16" s="6">
        <v>8</v>
      </c>
      <c r="C16" s="6" t="s">
        <v>92</v>
      </c>
      <c r="D16" s="41" t="s">
        <v>93</v>
      </c>
      <c r="E16" s="42"/>
      <c r="F16" s="42"/>
      <c r="G16" s="42"/>
      <c r="H16" s="42"/>
      <c r="I16" s="43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/>
    </row>
    <row r="17" spans="2:17" x14ac:dyDescent="0.25">
      <c r="B17" s="6">
        <v>9</v>
      </c>
      <c r="C17" s="6" t="s">
        <v>61</v>
      </c>
      <c r="D17" s="40" t="s">
        <v>67</v>
      </c>
      <c r="E17" s="40"/>
      <c r="F17" s="40"/>
      <c r="G17" s="40"/>
      <c r="H17" s="40"/>
      <c r="I17" s="40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/>
    </row>
    <row r="18" spans="2:17" x14ac:dyDescent="0.25">
      <c r="B18" s="6">
        <v>10</v>
      </c>
      <c r="C18" s="6" t="s">
        <v>44</v>
      </c>
      <c r="D18" s="40" t="s">
        <v>68</v>
      </c>
      <c r="E18" s="40"/>
      <c r="F18" s="40"/>
      <c r="G18" s="40"/>
      <c r="H18" s="40"/>
      <c r="I18" s="40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/>
    </row>
    <row r="19" spans="2:17" x14ac:dyDescent="0.25">
      <c r="B19" s="6">
        <f t="shared" si="0"/>
        <v>11</v>
      </c>
      <c r="C19" s="6" t="s">
        <v>45</v>
      </c>
      <c r="D19" s="40" t="s">
        <v>69</v>
      </c>
      <c r="E19" s="40"/>
      <c r="F19" s="40"/>
      <c r="G19" s="40"/>
      <c r="H19" s="40"/>
      <c r="I19" s="40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/>
    </row>
    <row r="20" spans="2:17" x14ac:dyDescent="0.25">
      <c r="B20" s="6">
        <v>12</v>
      </c>
      <c r="C20" s="6" t="s">
        <v>102</v>
      </c>
      <c r="D20" s="41" t="s">
        <v>103</v>
      </c>
      <c r="E20" s="42"/>
      <c r="F20" s="42"/>
      <c r="G20" s="42"/>
      <c r="H20" s="42"/>
      <c r="I20" s="43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/>
    </row>
    <row r="21" spans="2:17" x14ac:dyDescent="0.25">
      <c r="B21" s="6">
        <v>13</v>
      </c>
      <c r="C21" s="6" t="s">
        <v>46</v>
      </c>
      <c r="D21" s="40" t="s">
        <v>70</v>
      </c>
      <c r="E21" s="40"/>
      <c r="F21" s="40"/>
      <c r="G21" s="40"/>
      <c r="H21" s="40"/>
      <c r="I21" s="40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/>
    </row>
    <row r="22" spans="2:17" x14ac:dyDescent="0.25">
      <c r="B22" s="6">
        <f t="shared" si="0"/>
        <v>14</v>
      </c>
      <c r="C22" s="6" t="s">
        <v>47</v>
      </c>
      <c r="D22" s="40" t="s">
        <v>84</v>
      </c>
      <c r="E22" s="40"/>
      <c r="F22" s="40"/>
      <c r="G22" s="40"/>
      <c r="H22" s="40"/>
      <c r="I22" s="40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/>
    </row>
    <row r="23" spans="2:17" x14ac:dyDescent="0.25">
      <c r="B23" s="6">
        <f t="shared" si="0"/>
        <v>15</v>
      </c>
      <c r="C23" s="6" t="s">
        <v>48</v>
      </c>
      <c r="D23" s="40" t="s">
        <v>71</v>
      </c>
      <c r="E23" s="40"/>
      <c r="F23" s="40"/>
      <c r="G23" s="40"/>
      <c r="H23" s="40"/>
      <c r="I23" s="40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/>
    </row>
    <row r="24" spans="2:17" x14ac:dyDescent="0.25">
      <c r="B24" s="6">
        <f t="shared" si="0"/>
        <v>16</v>
      </c>
      <c r="C24" s="6" t="s">
        <v>49</v>
      </c>
      <c r="D24" s="40" t="s">
        <v>72</v>
      </c>
      <c r="E24" s="40"/>
      <c r="F24" s="40"/>
      <c r="G24" s="40"/>
      <c r="H24" s="40"/>
      <c r="I24" s="40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/>
    </row>
    <row r="25" spans="2:17" x14ac:dyDescent="0.25">
      <c r="B25" s="6">
        <v>17</v>
      </c>
      <c r="C25" s="6" t="s">
        <v>94</v>
      </c>
      <c r="D25" s="41" t="s">
        <v>95</v>
      </c>
      <c r="E25" s="42"/>
      <c r="F25" s="42"/>
      <c r="G25" s="42"/>
      <c r="H25" s="42"/>
      <c r="I25" s="43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/>
    </row>
    <row r="26" spans="2:17" x14ac:dyDescent="0.25">
      <c r="B26" s="6">
        <v>18</v>
      </c>
      <c r="C26" s="6" t="s">
        <v>96</v>
      </c>
      <c r="D26" s="41" t="s">
        <v>97</v>
      </c>
      <c r="E26" s="42"/>
      <c r="F26" s="42"/>
      <c r="G26" s="42"/>
      <c r="H26" s="42"/>
      <c r="I26" s="43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/>
    </row>
    <row r="27" spans="2:17" x14ac:dyDescent="0.25">
      <c r="B27" s="6">
        <v>19</v>
      </c>
      <c r="C27" s="6" t="s">
        <v>50</v>
      </c>
      <c r="D27" s="40" t="s">
        <v>73</v>
      </c>
      <c r="E27" s="40"/>
      <c r="F27" s="40"/>
      <c r="G27" s="40"/>
      <c r="H27" s="40"/>
      <c r="I27" s="40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/>
    </row>
    <row r="28" spans="2:17" x14ac:dyDescent="0.25">
      <c r="B28" s="6">
        <v>20</v>
      </c>
      <c r="C28" s="6" t="s">
        <v>51</v>
      </c>
      <c r="D28" s="40" t="s">
        <v>74</v>
      </c>
      <c r="E28" s="40"/>
      <c r="F28" s="40"/>
      <c r="G28" s="40"/>
      <c r="H28" s="40"/>
      <c r="I28" s="40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/>
    </row>
    <row r="29" spans="2:17" x14ac:dyDescent="0.25">
      <c r="B29" s="6">
        <f t="shared" si="0"/>
        <v>21</v>
      </c>
      <c r="C29" s="6" t="s">
        <v>53</v>
      </c>
      <c r="D29" s="40" t="s">
        <v>75</v>
      </c>
      <c r="E29" s="40"/>
      <c r="F29" s="40"/>
      <c r="G29" s="40"/>
      <c r="H29" s="40"/>
      <c r="I29" s="40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/>
    </row>
    <row r="30" spans="2:17" x14ac:dyDescent="0.25">
      <c r="B30" s="6">
        <f t="shared" si="0"/>
        <v>22</v>
      </c>
      <c r="C30" s="6" t="s">
        <v>52</v>
      </c>
      <c r="D30" s="40" t="s">
        <v>76</v>
      </c>
      <c r="E30" s="40"/>
      <c r="F30" s="40"/>
      <c r="G30" s="40"/>
      <c r="H30" s="40"/>
      <c r="I30" s="40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/>
    </row>
    <row r="31" spans="2:17" x14ac:dyDescent="0.25">
      <c r="B31" s="6">
        <f>B30+1</f>
        <v>23</v>
      </c>
      <c r="C31" s="6" t="s">
        <v>54</v>
      </c>
      <c r="D31" s="40" t="s">
        <v>77</v>
      </c>
      <c r="E31" s="40"/>
      <c r="F31" s="40"/>
      <c r="G31" s="40"/>
      <c r="H31" s="40"/>
      <c r="I31" s="40"/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/>
    </row>
    <row r="32" spans="2:17" x14ac:dyDescent="0.25">
      <c r="B32" s="6">
        <v>24</v>
      </c>
      <c r="C32" s="6" t="s">
        <v>98</v>
      </c>
      <c r="D32" s="41" t="s">
        <v>99</v>
      </c>
      <c r="E32" s="42"/>
      <c r="F32" s="42"/>
      <c r="G32" s="42"/>
      <c r="H32" s="42"/>
      <c r="I32" s="43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/>
    </row>
    <row r="33" spans="2:17" x14ac:dyDescent="0.25">
      <c r="B33" s="6">
        <v>25</v>
      </c>
      <c r="C33" s="6" t="s">
        <v>100</v>
      </c>
      <c r="D33" s="41" t="s">
        <v>101</v>
      </c>
      <c r="E33" s="42"/>
      <c r="F33" s="42"/>
      <c r="G33" s="42"/>
      <c r="H33" s="42"/>
      <c r="I33" s="43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/>
    </row>
    <row r="34" spans="2:17" x14ac:dyDescent="0.25">
      <c r="B34" s="6">
        <v>26</v>
      </c>
      <c r="C34" s="6" t="s">
        <v>60</v>
      </c>
      <c r="D34" s="40" t="s">
        <v>78</v>
      </c>
      <c r="E34" s="40"/>
      <c r="F34" s="40"/>
      <c r="G34" s="40"/>
      <c r="H34" s="40"/>
      <c r="I34" s="40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/>
    </row>
    <row r="35" spans="2:17" x14ac:dyDescent="0.25">
      <c r="B35" s="6">
        <v>27</v>
      </c>
      <c r="C35" s="6" t="s">
        <v>55</v>
      </c>
      <c r="D35" s="40" t="s">
        <v>79</v>
      </c>
      <c r="E35" s="40"/>
      <c r="F35" s="40"/>
      <c r="G35" s="40"/>
      <c r="H35" s="40"/>
      <c r="I35" s="40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/>
    </row>
    <row r="36" spans="2:17" x14ac:dyDescent="0.25">
      <c r="B36" s="6">
        <f t="shared" si="0"/>
        <v>28</v>
      </c>
      <c r="C36" s="6" t="s">
        <v>56</v>
      </c>
      <c r="D36" s="40" t="s">
        <v>80</v>
      </c>
      <c r="E36" s="40"/>
      <c r="F36" s="40"/>
      <c r="G36" s="40"/>
      <c r="H36" s="40"/>
      <c r="I36" s="40"/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/>
    </row>
    <row r="37" spans="2:17" x14ac:dyDescent="0.25">
      <c r="B37" s="6">
        <f t="shared" si="0"/>
        <v>29</v>
      </c>
      <c r="C37" s="6" t="s">
        <v>57</v>
      </c>
      <c r="D37" s="40" t="s">
        <v>81</v>
      </c>
      <c r="E37" s="40"/>
      <c r="F37" s="40"/>
      <c r="G37" s="40"/>
      <c r="H37" s="40"/>
      <c r="I37" s="40"/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/>
    </row>
    <row r="38" spans="2:17" x14ac:dyDescent="0.25">
      <c r="B38" s="6">
        <f t="shared" si="0"/>
        <v>30</v>
      </c>
      <c r="C38" s="6" t="s">
        <v>58</v>
      </c>
      <c r="D38" s="40" t="s">
        <v>82</v>
      </c>
      <c r="E38" s="40"/>
      <c r="F38" s="40"/>
      <c r="G38" s="40"/>
      <c r="H38" s="40"/>
      <c r="I38" s="40"/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ref="Q38:Q50" si="1">SUM(J38:P38)/7</f>
        <v>0</v>
      </c>
    </row>
    <row r="39" spans="2:17" x14ac:dyDescent="0.25">
      <c r="B39" s="6">
        <f t="shared" si="0"/>
        <v>31</v>
      </c>
      <c r="C39" s="6" t="s">
        <v>59</v>
      </c>
      <c r="D39" s="40" t="s">
        <v>83</v>
      </c>
      <c r="E39" s="40"/>
      <c r="F39" s="40"/>
      <c r="G39" s="40"/>
      <c r="H39" s="40"/>
      <c r="I39" s="40"/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1"/>
        <v>0</v>
      </c>
    </row>
    <row r="40" spans="2:17" x14ac:dyDescent="0.25">
      <c r="B40" s="6">
        <f t="shared" si="0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>
        <f t="shared" si="1"/>
        <v>0</v>
      </c>
    </row>
    <row r="41" spans="2:17" x14ac:dyDescent="0.25">
      <c r="B41" s="6">
        <f t="shared" si="0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>
        <f t="shared" si="1"/>
        <v>0</v>
      </c>
    </row>
    <row r="42" spans="2:17" x14ac:dyDescent="0.25">
      <c r="B42" s="6">
        <f t="shared" si="0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>
        <f t="shared" si="1"/>
        <v>0</v>
      </c>
    </row>
    <row r="43" spans="2:17" x14ac:dyDescent="0.25">
      <c r="B43" s="6">
        <f t="shared" si="0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>
        <f t="shared" si="1"/>
        <v>0</v>
      </c>
    </row>
    <row r="44" spans="2:17" x14ac:dyDescent="0.25">
      <c r="B44" s="6">
        <f t="shared" si="0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>
        <f t="shared" si="1"/>
        <v>0</v>
      </c>
    </row>
    <row r="45" spans="2:17" x14ac:dyDescent="0.25">
      <c r="B45" s="6">
        <f t="shared" si="0"/>
        <v>37</v>
      </c>
      <c r="C45" s="6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>
        <f t="shared" si="1"/>
        <v>0</v>
      </c>
    </row>
    <row r="46" spans="2:17" x14ac:dyDescent="0.25">
      <c r="B46" s="6">
        <f t="shared" si="0"/>
        <v>38</v>
      </c>
      <c r="C46" s="6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>
        <f t="shared" si="1"/>
        <v>0</v>
      </c>
    </row>
    <row r="47" spans="2:17" x14ac:dyDescent="0.25">
      <c r="B47" s="6">
        <f t="shared" si="0"/>
        <v>39</v>
      </c>
      <c r="C47" s="6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>
        <f t="shared" si="1"/>
        <v>0</v>
      </c>
    </row>
    <row r="48" spans="2:17" x14ac:dyDescent="0.25">
      <c r="B48" s="6">
        <f t="shared" si="0"/>
        <v>40</v>
      </c>
      <c r="C48" s="6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>
        <f t="shared" si="1"/>
        <v>0</v>
      </c>
    </row>
    <row r="49" spans="2:17" x14ac:dyDescent="0.25">
      <c r="B49" s="6">
        <f t="shared" si="0"/>
        <v>41</v>
      </c>
      <c r="C49" s="6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>
        <f t="shared" si="1"/>
        <v>0</v>
      </c>
    </row>
    <row r="50" spans="2:17" x14ac:dyDescent="0.25">
      <c r="B50" s="6">
        <f t="shared" si="0"/>
        <v>42</v>
      </c>
      <c r="C50" s="6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>
        <f t="shared" si="1"/>
        <v>0</v>
      </c>
    </row>
    <row r="51" spans="2:17" x14ac:dyDescent="0.25">
      <c r="B51" s="6">
        <f t="shared" si="0"/>
        <v>43</v>
      </c>
      <c r="C51" s="6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>
        <f t="shared" ref="Q51:Q55" si="2">SUM(J51:P51)/7</f>
        <v>0</v>
      </c>
    </row>
    <row r="52" spans="2:17" x14ac:dyDescent="0.25">
      <c r="B52" s="6">
        <f t="shared" si="0"/>
        <v>44</v>
      </c>
      <c r="C52" s="6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0"/>
        <v>45</v>
      </c>
      <c r="C53" s="7"/>
      <c r="D53" s="20"/>
      <c r="E53" s="20"/>
      <c r="F53" s="20"/>
      <c r="G53" s="20"/>
      <c r="H53" s="20"/>
      <c r="I53" s="20"/>
      <c r="J53" s="4"/>
      <c r="K53" s="4"/>
      <c r="L53" s="4"/>
      <c r="M53" s="4"/>
      <c r="N53" s="4"/>
      <c r="O53" s="4"/>
      <c r="P53" s="4"/>
      <c r="Q53" s="10">
        <f t="shared" si="2"/>
        <v>0</v>
      </c>
    </row>
    <row r="54" spans="2:17" x14ac:dyDescent="0.25">
      <c r="B54" s="6">
        <f t="shared" si="0"/>
        <v>46</v>
      </c>
      <c r="C54" s="7"/>
      <c r="D54" s="20"/>
      <c r="E54" s="20"/>
      <c r="F54" s="20"/>
      <c r="G54" s="20"/>
      <c r="H54" s="20"/>
      <c r="I54" s="20"/>
      <c r="J54" s="4"/>
      <c r="K54" s="4"/>
      <c r="L54" s="4"/>
      <c r="M54" s="4"/>
      <c r="N54" s="4"/>
      <c r="O54" s="4"/>
      <c r="P54" s="4"/>
      <c r="Q54" s="10">
        <f t="shared" si="2"/>
        <v>0</v>
      </c>
    </row>
    <row r="55" spans="2:17" x14ac:dyDescent="0.25">
      <c r="B55" s="6">
        <f t="shared" si="0"/>
        <v>47</v>
      </c>
      <c r="C55" s="7"/>
      <c r="D55" s="20"/>
      <c r="E55" s="20"/>
      <c r="F55" s="20"/>
      <c r="G55" s="20"/>
      <c r="H55" s="20"/>
      <c r="I55" s="20"/>
      <c r="J55" s="3"/>
      <c r="K55" s="3"/>
      <c r="L55" s="3"/>
      <c r="M55" s="3"/>
      <c r="N55" s="3"/>
      <c r="O55" s="3"/>
      <c r="P55" s="3"/>
      <c r="Q55" s="10">
        <f t="shared" si="2"/>
        <v>0</v>
      </c>
    </row>
    <row r="56" spans="2:17" x14ac:dyDescent="0.25">
      <c r="B56" s="6">
        <f t="shared" si="0"/>
        <v>48</v>
      </c>
      <c r="C56" s="7"/>
      <c r="D56" s="20"/>
      <c r="E56" s="20"/>
      <c r="F56" s="20"/>
      <c r="G56" s="20"/>
      <c r="H56" s="20"/>
      <c r="I56" s="20"/>
      <c r="J56" s="11">
        <f>COUNTIF(J10:J55,"&gt;=70")</f>
        <v>0</v>
      </c>
      <c r="K56" s="11">
        <f t="shared" ref="K56:P56" si="3">COUNTIF(K10:K55,"&gt;=70")</f>
        <v>0</v>
      </c>
      <c r="L56" s="11">
        <f t="shared" si="3"/>
        <v>0</v>
      </c>
      <c r="M56" s="11">
        <f t="shared" si="3"/>
        <v>0</v>
      </c>
      <c r="N56" s="11">
        <f t="shared" si="3"/>
        <v>0</v>
      </c>
      <c r="O56" s="11">
        <f t="shared" si="3"/>
        <v>0</v>
      </c>
      <c r="P56" s="11">
        <f t="shared" si="3"/>
        <v>0</v>
      </c>
      <c r="Q56" s="15">
        <f t="shared" ref="Q56" si="4">COUNTIF(Q10:Q50,"&gt;=70")</f>
        <v>0</v>
      </c>
    </row>
    <row r="57" spans="2:17" x14ac:dyDescent="0.25">
      <c r="B57" s="6">
        <f t="shared" si="0"/>
        <v>49</v>
      </c>
      <c r="C57" s="7"/>
      <c r="D57" s="20"/>
      <c r="E57" s="20"/>
      <c r="F57" s="20"/>
      <c r="G57" s="20"/>
      <c r="H57" s="20"/>
      <c r="I57" s="20"/>
      <c r="J57" s="12">
        <f>COUNTIF(J10:J55,"&lt;70")</f>
        <v>30</v>
      </c>
      <c r="K57" s="12">
        <f t="shared" ref="K57:Q57" si="5">COUNTIF(K10:K55,"&lt;70")</f>
        <v>30</v>
      </c>
      <c r="L57" s="12">
        <f t="shared" si="5"/>
        <v>30</v>
      </c>
      <c r="M57" s="12">
        <f t="shared" si="5"/>
        <v>30</v>
      </c>
      <c r="N57" s="12">
        <f t="shared" si="5"/>
        <v>30</v>
      </c>
      <c r="O57" s="12">
        <f t="shared" si="5"/>
        <v>30</v>
      </c>
      <c r="P57" s="12">
        <f t="shared" si="5"/>
        <v>30</v>
      </c>
      <c r="Q57" s="12">
        <f t="shared" si="5"/>
        <v>18</v>
      </c>
    </row>
    <row r="58" spans="2:17" x14ac:dyDescent="0.25">
      <c r="B58" s="6">
        <f t="shared" si="0"/>
        <v>50</v>
      </c>
      <c r="C58" s="7"/>
      <c r="D58" s="20"/>
      <c r="E58" s="20"/>
      <c r="F58" s="20"/>
      <c r="G58" s="20"/>
      <c r="H58" s="20"/>
      <c r="I58" s="20"/>
      <c r="J58" s="12">
        <f>COUNT(J10:J55)</f>
        <v>30</v>
      </c>
      <c r="K58" s="12">
        <f t="shared" ref="K58:Q58" si="6">COUNT(K10:K55)</f>
        <v>30</v>
      </c>
      <c r="L58" s="12">
        <f t="shared" si="6"/>
        <v>30</v>
      </c>
      <c r="M58" s="12">
        <f t="shared" si="6"/>
        <v>30</v>
      </c>
      <c r="N58" s="12">
        <f t="shared" si="6"/>
        <v>30</v>
      </c>
      <c r="O58" s="12">
        <f t="shared" si="6"/>
        <v>30</v>
      </c>
      <c r="P58" s="12">
        <f t="shared" si="6"/>
        <v>30</v>
      </c>
      <c r="Q58" s="12">
        <f t="shared" si="6"/>
        <v>18</v>
      </c>
    </row>
    <row r="59" spans="2:17" x14ac:dyDescent="0.25">
      <c r="B59" s="6">
        <f t="shared" si="0"/>
        <v>51</v>
      </c>
      <c r="C59" s="7"/>
      <c r="D59" s="20"/>
      <c r="E59" s="20"/>
      <c r="F59" s="20"/>
      <c r="G59" s="20"/>
      <c r="H59" s="20"/>
      <c r="I59" s="20"/>
      <c r="J59" s="13">
        <f>J56/J58</f>
        <v>0</v>
      </c>
      <c r="K59" s="14">
        <f t="shared" ref="K59:Q59" si="7">K56/K58</f>
        <v>0</v>
      </c>
      <c r="L59" s="14">
        <f t="shared" si="7"/>
        <v>0</v>
      </c>
      <c r="M59" s="14">
        <f t="shared" si="7"/>
        <v>0</v>
      </c>
      <c r="N59" s="14">
        <f t="shared" si="7"/>
        <v>0</v>
      </c>
      <c r="O59" s="14">
        <f t="shared" si="7"/>
        <v>0</v>
      </c>
      <c r="P59" s="14">
        <f t="shared" si="7"/>
        <v>0</v>
      </c>
      <c r="Q59" s="14">
        <f t="shared" si="7"/>
        <v>0</v>
      </c>
    </row>
    <row r="60" spans="2:17" x14ac:dyDescent="0.25">
      <c r="B60" s="6">
        <f t="shared" si="0"/>
        <v>52</v>
      </c>
      <c r="C60" s="7"/>
      <c r="D60" s="20"/>
      <c r="E60" s="20"/>
      <c r="F60" s="20"/>
      <c r="G60" s="20"/>
      <c r="H60" s="20"/>
      <c r="I60" s="20"/>
      <c r="J60" s="13">
        <f>J57/J58</f>
        <v>1</v>
      </c>
      <c r="K60" s="13">
        <f t="shared" ref="K60:Q60" si="8">K57/K58</f>
        <v>1</v>
      </c>
      <c r="L60" s="14">
        <f t="shared" si="8"/>
        <v>1</v>
      </c>
      <c r="M60" s="14">
        <f t="shared" si="8"/>
        <v>1</v>
      </c>
      <c r="N60" s="14">
        <f t="shared" si="8"/>
        <v>1</v>
      </c>
      <c r="O60" s="14">
        <f t="shared" si="8"/>
        <v>1</v>
      </c>
      <c r="P60" s="14">
        <f t="shared" si="8"/>
        <v>1</v>
      </c>
      <c r="Q60" s="14">
        <f t="shared" si="8"/>
        <v>1</v>
      </c>
    </row>
    <row r="61" spans="2:17" x14ac:dyDescent="0.25">
      <c r="B61" s="6">
        <f t="shared" si="0"/>
        <v>53</v>
      </c>
      <c r="C61" s="3"/>
      <c r="D61" s="32"/>
      <c r="E61" s="33"/>
      <c r="F61" s="33"/>
      <c r="G61" s="33"/>
      <c r="H61" s="33"/>
      <c r="I61" s="34"/>
    </row>
    <row r="62" spans="2:17" x14ac:dyDescent="0.25">
      <c r="C62" s="29"/>
      <c r="D62" s="29"/>
      <c r="E62" s="1"/>
      <c r="H62" s="35" t="s">
        <v>19</v>
      </c>
      <c r="I62" s="35"/>
    </row>
    <row r="63" spans="2:17" x14ac:dyDescent="0.25">
      <c r="C63" s="29"/>
      <c r="D63" s="29"/>
      <c r="E63" s="8"/>
      <c r="H63" s="36" t="s">
        <v>20</v>
      </c>
      <c r="I63" s="36"/>
      <c r="J63" s="38"/>
      <c r="K63" s="38"/>
      <c r="L63" s="38"/>
      <c r="M63" s="38"/>
      <c r="N63" s="38"/>
      <c r="O63" s="38"/>
      <c r="P63" s="38"/>
    </row>
    <row r="64" spans="2:17" x14ac:dyDescent="0.25">
      <c r="C64" s="29"/>
      <c r="D64" s="29"/>
      <c r="E64" s="29"/>
      <c r="H64" s="36" t="s">
        <v>21</v>
      </c>
      <c r="I64" s="36"/>
      <c r="J64" s="39" t="s">
        <v>18</v>
      </c>
      <c r="K64" s="39"/>
      <c r="L64" s="39"/>
      <c r="M64" s="39"/>
      <c r="N64" s="39"/>
      <c r="O64" s="39"/>
      <c r="P64" s="39"/>
    </row>
    <row r="65" spans="3:9" x14ac:dyDescent="0.25">
      <c r="C65" s="29"/>
      <c r="D65" s="29"/>
      <c r="E65" s="1"/>
      <c r="H65" s="37" t="s">
        <v>16</v>
      </c>
      <c r="I65" s="37"/>
    </row>
    <row r="66" spans="3:9" x14ac:dyDescent="0.25">
      <c r="C66" s="29"/>
      <c r="D66" s="29"/>
      <c r="E66" s="1"/>
      <c r="H66" s="37" t="s">
        <v>17</v>
      </c>
      <c r="I66" s="37"/>
    </row>
    <row r="67" spans="3:9" x14ac:dyDescent="0.25">
      <c r="C67" s="29"/>
      <c r="D67" s="29"/>
      <c r="E67" s="8"/>
    </row>
    <row r="68" spans="3:9" x14ac:dyDescent="0.25">
      <c r="C68" s="1"/>
      <c r="D68" s="1"/>
      <c r="E68" s="8"/>
    </row>
  </sheetData>
  <mergeCells count="75">
    <mergeCell ref="D57:I57"/>
    <mergeCell ref="D58:I58"/>
    <mergeCell ref="D59:I59"/>
    <mergeCell ref="D60:I60"/>
    <mergeCell ref="D61:I61"/>
    <mergeCell ref="D56:I56"/>
    <mergeCell ref="D41:I41"/>
    <mergeCell ref="D42:I42"/>
    <mergeCell ref="D43:I43"/>
    <mergeCell ref="D44:I44"/>
    <mergeCell ref="D45:I45"/>
    <mergeCell ref="D46:I46"/>
    <mergeCell ref="D52:I52"/>
    <mergeCell ref="D53:I53"/>
    <mergeCell ref="D54:I54"/>
    <mergeCell ref="D55:I55"/>
    <mergeCell ref="D35:I35"/>
    <mergeCell ref="D36:I36"/>
    <mergeCell ref="D37:I37"/>
    <mergeCell ref="D38:I38"/>
    <mergeCell ref="D39:I39"/>
    <mergeCell ref="D47:I47"/>
    <mergeCell ref="D48:I48"/>
    <mergeCell ref="D49:I49"/>
    <mergeCell ref="D50:I50"/>
    <mergeCell ref="D51:I51"/>
    <mergeCell ref="D40:I40"/>
    <mergeCell ref="D31:I31"/>
    <mergeCell ref="D34:I34"/>
    <mergeCell ref="D32:I32"/>
    <mergeCell ref="D33:I33"/>
    <mergeCell ref="B2:P2"/>
    <mergeCell ref="D27:I27"/>
    <mergeCell ref="D9:I9"/>
    <mergeCell ref="D15:I15"/>
    <mergeCell ref="D16:I16"/>
    <mergeCell ref="D26:I26"/>
    <mergeCell ref="D25:I25"/>
    <mergeCell ref="D20:I20"/>
    <mergeCell ref="D22:I22"/>
    <mergeCell ref="D23:I23"/>
    <mergeCell ref="D28:I28"/>
    <mergeCell ref="D29:I29"/>
    <mergeCell ref="D30:I30"/>
    <mergeCell ref="D14:I14"/>
    <mergeCell ref="D17:I17"/>
    <mergeCell ref="D18:I18"/>
    <mergeCell ref="D19:I19"/>
    <mergeCell ref="D21:I21"/>
    <mergeCell ref="J64:P64"/>
    <mergeCell ref="C63:D63"/>
    <mergeCell ref="I6:J6"/>
    <mergeCell ref="K6:P6"/>
    <mergeCell ref="C3:P3"/>
    <mergeCell ref="J63:P63"/>
    <mergeCell ref="D4:G4"/>
    <mergeCell ref="J4:K4"/>
    <mergeCell ref="N4:O4"/>
    <mergeCell ref="D6:G6"/>
    <mergeCell ref="D8:I8"/>
    <mergeCell ref="D24:I24"/>
    <mergeCell ref="D10:I10"/>
    <mergeCell ref="D11:I11"/>
    <mergeCell ref="D12:I12"/>
    <mergeCell ref="D13:I13"/>
    <mergeCell ref="C66:D66"/>
    <mergeCell ref="C67:D67"/>
    <mergeCell ref="C65:D65"/>
    <mergeCell ref="C64:E64"/>
    <mergeCell ref="H62:I62"/>
    <mergeCell ref="H63:I63"/>
    <mergeCell ref="H64:I64"/>
    <mergeCell ref="H65:I65"/>
    <mergeCell ref="H66:I66"/>
    <mergeCell ref="C62:D62"/>
  </mergeCells>
  <phoneticPr fontId="7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Normal="100" workbookViewId="0">
      <selection activeCell="J27" sqref="J2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18" x14ac:dyDescent="0.25">
      <c r="C4" t="s">
        <v>0</v>
      </c>
      <c r="D4" s="26" t="s">
        <v>186</v>
      </c>
      <c r="E4" s="26"/>
      <c r="F4" s="26"/>
      <c r="G4" s="26"/>
      <c r="I4" t="s">
        <v>1</v>
      </c>
      <c r="J4" s="27" t="s">
        <v>185</v>
      </c>
      <c r="K4" s="27"/>
      <c r="M4" t="s">
        <v>2</v>
      </c>
      <c r="N4" s="28">
        <v>45040</v>
      </c>
      <c r="O4" s="2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7" t="s">
        <v>154</v>
      </c>
      <c r="E6" s="27"/>
      <c r="F6" s="27"/>
      <c r="G6" s="27"/>
      <c r="I6" s="29" t="s">
        <v>22</v>
      </c>
      <c r="J6" s="29"/>
      <c r="K6" s="30" t="s">
        <v>155</v>
      </c>
      <c r="L6" s="30"/>
      <c r="M6" s="30"/>
      <c r="N6" s="30"/>
      <c r="O6" s="30"/>
      <c r="P6" s="3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106</v>
      </c>
      <c r="D9" s="47" t="s">
        <v>25</v>
      </c>
      <c r="E9" s="48"/>
      <c r="F9" s="48"/>
      <c r="G9" s="48"/>
      <c r="H9" s="48"/>
      <c r="I9" s="49"/>
      <c r="J9" s="4">
        <v>96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13.714285714285714</v>
      </c>
    </row>
    <row r="10" spans="2:18" x14ac:dyDescent="0.25">
      <c r="B10" s="6">
        <f>B9+1</f>
        <v>2</v>
      </c>
      <c r="C10" s="6" t="s">
        <v>107</v>
      </c>
      <c r="D10" s="47" t="s">
        <v>26</v>
      </c>
      <c r="E10" s="48"/>
      <c r="F10" s="48"/>
      <c r="G10" s="48"/>
      <c r="H10" s="48"/>
      <c r="I10" s="49"/>
      <c r="J10" s="4">
        <v>92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13.142857142857142</v>
      </c>
    </row>
    <row r="11" spans="2:18" x14ac:dyDescent="0.25">
      <c r="B11" s="6">
        <f t="shared" ref="B11:B54" si="1">B10+1</f>
        <v>3</v>
      </c>
      <c r="C11" s="6" t="s">
        <v>108</v>
      </c>
      <c r="D11" s="47" t="s">
        <v>27</v>
      </c>
      <c r="E11" s="48"/>
      <c r="F11" s="48"/>
      <c r="G11" s="48"/>
      <c r="H11" s="48"/>
      <c r="I11" s="49"/>
      <c r="J11" s="4">
        <v>94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13.428571428571429</v>
      </c>
    </row>
    <row r="12" spans="2:18" x14ac:dyDescent="0.25">
      <c r="B12" s="6">
        <f t="shared" si="1"/>
        <v>4</v>
      </c>
      <c r="C12" s="6" t="s">
        <v>109</v>
      </c>
      <c r="D12" s="47" t="s">
        <v>28</v>
      </c>
      <c r="E12" s="48"/>
      <c r="F12" s="48"/>
      <c r="G12" s="48"/>
      <c r="H12" s="48"/>
      <c r="I12" s="49"/>
      <c r="J12" s="4">
        <v>90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12.857142857142858</v>
      </c>
    </row>
    <row r="13" spans="2:18" x14ac:dyDescent="0.25">
      <c r="B13" s="6">
        <f t="shared" si="1"/>
        <v>5</v>
      </c>
      <c r="C13" s="6" t="s">
        <v>110</v>
      </c>
      <c r="D13" s="47" t="s">
        <v>29</v>
      </c>
      <c r="E13" s="48"/>
      <c r="F13" s="48"/>
      <c r="G13" s="48"/>
      <c r="H13" s="48"/>
      <c r="I13" s="49"/>
      <c r="J13" s="4">
        <v>95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13.571428571428571</v>
      </c>
    </row>
    <row r="14" spans="2:18" x14ac:dyDescent="0.25">
      <c r="B14" s="6">
        <f t="shared" si="1"/>
        <v>6</v>
      </c>
      <c r="C14" s="6" t="s">
        <v>111</v>
      </c>
      <c r="D14" s="47" t="s">
        <v>30</v>
      </c>
      <c r="E14" s="48"/>
      <c r="F14" s="48"/>
      <c r="G14" s="48"/>
      <c r="H14" s="48"/>
      <c r="I14" s="49"/>
      <c r="J14" s="4">
        <v>84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12</v>
      </c>
    </row>
    <row r="15" spans="2:18" x14ac:dyDescent="0.25">
      <c r="B15" s="6">
        <f t="shared" si="1"/>
        <v>7</v>
      </c>
      <c r="C15" s="6" t="s">
        <v>112</v>
      </c>
      <c r="D15" s="47" t="s">
        <v>31</v>
      </c>
      <c r="E15" s="48"/>
      <c r="F15" s="48"/>
      <c r="G15" s="48"/>
      <c r="H15" s="48"/>
      <c r="I15" s="49"/>
      <c r="J15" s="4">
        <v>90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12.857142857142858</v>
      </c>
    </row>
    <row r="16" spans="2:18" x14ac:dyDescent="0.25">
      <c r="B16" s="6">
        <v>8</v>
      </c>
      <c r="C16" s="6" t="s">
        <v>113</v>
      </c>
      <c r="D16" s="47" t="s">
        <v>38</v>
      </c>
      <c r="E16" s="48"/>
      <c r="F16" s="48"/>
      <c r="G16" s="48"/>
      <c r="H16" s="48"/>
      <c r="I16" s="49"/>
      <c r="J16" s="4">
        <v>82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11.714285714285714</v>
      </c>
    </row>
    <row r="17" spans="2:17" x14ac:dyDescent="0.25">
      <c r="B17" s="6">
        <v>9</v>
      </c>
      <c r="C17" s="6" t="s">
        <v>114</v>
      </c>
      <c r="D17" s="47" t="s">
        <v>32</v>
      </c>
      <c r="E17" s="48"/>
      <c r="F17" s="48"/>
      <c r="G17" s="48"/>
      <c r="H17" s="48"/>
      <c r="I17" s="49"/>
      <c r="J17" s="4">
        <v>93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13.285714285714286</v>
      </c>
    </row>
    <row r="18" spans="2:17" x14ac:dyDescent="0.25">
      <c r="B18" s="6">
        <f t="shared" si="1"/>
        <v>10</v>
      </c>
      <c r="C18" s="6" t="s">
        <v>115</v>
      </c>
      <c r="D18" s="47" t="s">
        <v>33</v>
      </c>
      <c r="E18" s="48"/>
      <c r="F18" s="48"/>
      <c r="G18" s="48"/>
      <c r="H18" s="48"/>
      <c r="I18" s="49"/>
      <c r="J18" s="4">
        <v>95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13.571428571428571</v>
      </c>
    </row>
    <row r="19" spans="2:17" x14ac:dyDescent="0.25">
      <c r="B19" s="6">
        <f t="shared" si="1"/>
        <v>11</v>
      </c>
      <c r="C19" s="6" t="s">
        <v>116</v>
      </c>
      <c r="D19" s="47" t="s">
        <v>34</v>
      </c>
      <c r="E19" s="48"/>
      <c r="F19" s="48"/>
      <c r="G19" s="48"/>
      <c r="H19" s="48"/>
      <c r="I19" s="49"/>
      <c r="J19" s="4">
        <v>92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13.142857142857142</v>
      </c>
    </row>
    <row r="20" spans="2:17" x14ac:dyDescent="0.25">
      <c r="B20" s="6">
        <f t="shared" si="1"/>
        <v>12</v>
      </c>
      <c r="C20" s="6" t="s">
        <v>117</v>
      </c>
      <c r="D20" s="44" t="s">
        <v>24</v>
      </c>
      <c r="E20" s="45"/>
      <c r="F20" s="45"/>
      <c r="G20" s="45"/>
      <c r="H20" s="45"/>
      <c r="I20" s="46"/>
      <c r="J20" s="4">
        <v>74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10.571428571428571</v>
      </c>
    </row>
    <row r="21" spans="2:17" x14ac:dyDescent="0.25">
      <c r="B21" s="6">
        <f t="shared" si="1"/>
        <v>13</v>
      </c>
      <c r="C21" s="6" t="s">
        <v>118</v>
      </c>
      <c r="D21" s="47" t="s">
        <v>35</v>
      </c>
      <c r="E21" s="48"/>
      <c r="F21" s="48"/>
      <c r="G21" s="48"/>
      <c r="H21" s="48"/>
      <c r="I21" s="49"/>
      <c r="J21" s="4">
        <v>83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11.857142857142858</v>
      </c>
    </row>
    <row r="22" spans="2:17" x14ac:dyDescent="0.25">
      <c r="B22" s="6">
        <f t="shared" si="1"/>
        <v>14</v>
      </c>
      <c r="C22" s="6" t="s">
        <v>119</v>
      </c>
      <c r="D22" s="47" t="s">
        <v>120</v>
      </c>
      <c r="E22" s="48"/>
      <c r="F22" s="48"/>
      <c r="G22" s="48"/>
      <c r="H22" s="48"/>
      <c r="I22" s="49"/>
      <c r="J22" s="4">
        <v>85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12.142857142857142</v>
      </c>
    </row>
    <row r="23" spans="2:17" x14ac:dyDescent="0.25">
      <c r="B23" s="6">
        <f t="shared" si="1"/>
        <v>15</v>
      </c>
      <c r="C23" s="6" t="s">
        <v>121</v>
      </c>
      <c r="D23" s="47" t="s">
        <v>104</v>
      </c>
      <c r="E23" s="48"/>
      <c r="F23" s="48"/>
      <c r="G23" s="48"/>
      <c r="H23" s="48"/>
      <c r="I23" s="49"/>
      <c r="J23" s="4">
        <v>96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13.714285714285714</v>
      </c>
    </row>
    <row r="24" spans="2:17" x14ac:dyDescent="0.25">
      <c r="B24" s="6">
        <f t="shared" si="1"/>
        <v>16</v>
      </c>
      <c r="C24" s="6" t="s">
        <v>122</v>
      </c>
      <c r="D24" s="47" t="s">
        <v>105</v>
      </c>
      <c r="E24" s="48"/>
      <c r="F24" s="48"/>
      <c r="G24" s="48"/>
      <c r="H24" s="48"/>
      <c r="I24" s="49"/>
      <c r="J24" s="4">
        <v>94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13.428571428571429</v>
      </c>
    </row>
    <row r="25" spans="2:17" x14ac:dyDescent="0.25">
      <c r="B25" s="6">
        <f t="shared" si="1"/>
        <v>17</v>
      </c>
      <c r="C25" s="6" t="s">
        <v>123</v>
      </c>
      <c r="D25" s="47" t="s">
        <v>36</v>
      </c>
      <c r="E25" s="48"/>
      <c r="F25" s="48"/>
      <c r="G25" s="48"/>
      <c r="H25" s="48"/>
      <c r="I25" s="49"/>
      <c r="J25" s="4">
        <v>89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12.714285714285714</v>
      </c>
    </row>
    <row r="26" spans="2:17" x14ac:dyDescent="0.25">
      <c r="B26" s="6">
        <f t="shared" si="1"/>
        <v>18</v>
      </c>
      <c r="C26" s="6" t="s">
        <v>124</v>
      </c>
      <c r="D26" s="47" t="s">
        <v>37</v>
      </c>
      <c r="E26" s="48"/>
      <c r="F26" s="48"/>
      <c r="G26" s="48"/>
      <c r="H26" s="48"/>
      <c r="I26" s="49"/>
      <c r="J26" s="4">
        <v>89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12.714285714285714</v>
      </c>
    </row>
    <row r="27" spans="2:17" x14ac:dyDescent="0.25">
      <c r="B27" s="6">
        <f t="shared" si="1"/>
        <v>19</v>
      </c>
      <c r="C27" s="6"/>
      <c r="D27" s="47"/>
      <c r="E27" s="48"/>
      <c r="F27" s="48"/>
      <c r="G27" s="48"/>
      <c r="H27" s="48"/>
      <c r="I27" s="49"/>
      <c r="J27" s="4">
        <f>AVERAGE(J9:J26)</f>
        <v>89.611111111111114</v>
      </c>
      <c r="K27" s="4"/>
      <c r="L27" s="4"/>
      <c r="M27" s="4"/>
      <c r="N27" s="4"/>
      <c r="O27" s="4"/>
      <c r="P27" s="4"/>
      <c r="Q27" s="10">
        <f t="shared" si="0"/>
        <v>12.801587301587302</v>
      </c>
    </row>
    <row r="28" spans="2:17" x14ac:dyDescent="0.25">
      <c r="B28" s="6">
        <f t="shared" si="1"/>
        <v>20</v>
      </c>
      <c r="C28" s="6"/>
      <c r="D28" s="47"/>
      <c r="E28" s="48"/>
      <c r="F28" s="48"/>
      <c r="G28" s="48"/>
      <c r="H28" s="48"/>
      <c r="I28" s="49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20"/>
      <c r="E29" s="20"/>
      <c r="F29" s="20"/>
      <c r="G29" s="20"/>
      <c r="H29" s="20"/>
      <c r="I29" s="20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20"/>
      <c r="E30" s="20"/>
      <c r="F30" s="20"/>
      <c r="G30" s="20"/>
      <c r="H30" s="20"/>
      <c r="I30" s="20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20"/>
      <c r="E31" s="20"/>
      <c r="F31" s="20"/>
      <c r="G31" s="20"/>
      <c r="H31" s="20"/>
      <c r="I31" s="20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20"/>
      <c r="E32" s="20"/>
      <c r="F32" s="20"/>
      <c r="G32" s="20"/>
      <c r="H32" s="20"/>
      <c r="I32" s="20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0"/>
      <c r="E33" s="20"/>
      <c r="F33" s="20"/>
      <c r="G33" s="20"/>
      <c r="H33" s="20"/>
      <c r="I33" s="20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0"/>
      <c r="E34" s="20"/>
      <c r="F34" s="20"/>
      <c r="G34" s="20"/>
      <c r="H34" s="20"/>
      <c r="I34" s="20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0"/>
      <c r="E35" s="20"/>
      <c r="F35" s="20"/>
      <c r="G35" s="20"/>
      <c r="H35" s="20"/>
      <c r="I35" s="20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0"/>
      <c r="E36" s="20"/>
      <c r="F36" s="20"/>
      <c r="G36" s="20"/>
      <c r="H36" s="20"/>
      <c r="I36" s="20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0"/>
      <c r="E37" s="20"/>
      <c r="F37" s="20"/>
      <c r="G37" s="20"/>
      <c r="H37" s="20"/>
      <c r="I37" s="20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6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7"/>
      <c r="D53" s="20"/>
      <c r="E53" s="20"/>
      <c r="F53" s="20"/>
      <c r="G53" s="20"/>
      <c r="H53" s="20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B54" s="6">
        <f t="shared" si="1"/>
        <v>46</v>
      </c>
      <c r="C54" s="3"/>
      <c r="D54" s="32"/>
      <c r="E54" s="33"/>
      <c r="F54" s="33"/>
      <c r="G54" s="33"/>
      <c r="H54" s="33"/>
      <c r="I54" s="34"/>
      <c r="J54" s="11">
        <v>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9"/>
      <c r="D55" s="29"/>
      <c r="E55" s="1"/>
      <c r="H55" s="35" t="s">
        <v>19</v>
      </c>
      <c r="I55" s="35"/>
      <c r="J55" s="11">
        <f>COUNTIF(J9:J53,"&gt;=70")</f>
        <v>19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29"/>
      <c r="D56" s="29"/>
      <c r="E56" s="8"/>
      <c r="H56" s="36" t="s">
        <v>20</v>
      </c>
      <c r="I56" s="36"/>
      <c r="J56" s="12">
        <f>COUNTIF(J9:J46,"&lt;70")</f>
        <v>0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29"/>
      <c r="D57" s="29"/>
      <c r="E57" s="29"/>
      <c r="H57" s="36" t="s">
        <v>21</v>
      </c>
      <c r="I57" s="36"/>
      <c r="J57" s="12">
        <f>COUNT(J10:J54)</f>
        <v>19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9"/>
      <c r="D58" s="29"/>
      <c r="E58" s="1"/>
      <c r="H58" s="37" t="s">
        <v>16</v>
      </c>
      <c r="I58" s="37"/>
      <c r="J58" s="14">
        <v>1</v>
      </c>
      <c r="K58" s="14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9"/>
      <c r="D59" s="29"/>
      <c r="E59" s="1"/>
      <c r="H59" s="37" t="s">
        <v>17</v>
      </c>
      <c r="I59" s="37"/>
      <c r="J59" s="13">
        <f>J56/J57</f>
        <v>0</v>
      </c>
      <c r="K59" s="13"/>
      <c r="L59" s="19"/>
      <c r="M59" s="19"/>
      <c r="N59" s="19"/>
      <c r="O59" s="19"/>
      <c r="P59" s="19"/>
      <c r="Q59" s="19"/>
    </row>
    <row r="60" spans="2:17" x14ac:dyDescent="0.25">
      <c r="C60" s="29"/>
      <c r="D60" s="29"/>
      <c r="E60" s="8"/>
    </row>
    <row r="61" spans="2:17" x14ac:dyDescent="0.25">
      <c r="C61" s="1"/>
      <c r="D61" s="1"/>
      <c r="E61" s="8"/>
      <c r="J61" s="38"/>
      <c r="K61" s="38"/>
      <c r="L61" s="38"/>
      <c r="M61" s="38"/>
      <c r="N61" s="38"/>
      <c r="O61" s="38"/>
      <c r="P61" s="38"/>
    </row>
    <row r="62" spans="2:17" x14ac:dyDescent="0.25">
      <c r="J62" s="39" t="s">
        <v>18</v>
      </c>
      <c r="K62" s="39"/>
      <c r="L62" s="39"/>
      <c r="M62" s="39"/>
      <c r="N62" s="39"/>
      <c r="O62" s="39"/>
      <c r="P62" s="39"/>
    </row>
  </sheetData>
  <mergeCells count="68">
    <mergeCell ref="C59:D59"/>
    <mergeCell ref="H59:I59"/>
    <mergeCell ref="C60:D60"/>
    <mergeCell ref="J61:P61"/>
    <mergeCell ref="J62:P62"/>
    <mergeCell ref="C56:D56"/>
    <mergeCell ref="H56:I56"/>
    <mergeCell ref="C57:E57"/>
    <mergeCell ref="H57:I57"/>
    <mergeCell ref="C58:D58"/>
    <mergeCell ref="H58:I58"/>
    <mergeCell ref="D51:I51"/>
    <mergeCell ref="D52:I52"/>
    <mergeCell ref="D53:I53"/>
    <mergeCell ref="D54:I54"/>
    <mergeCell ref="C55:D55"/>
    <mergeCell ref="H55:I55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38:I38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26:I26"/>
    <mergeCell ref="D14:I14"/>
    <mergeCell ref="D15:I15"/>
    <mergeCell ref="D17:I17"/>
    <mergeCell ref="D18:I18"/>
    <mergeCell ref="D20:I20"/>
    <mergeCell ref="D21:I21"/>
    <mergeCell ref="D22:I22"/>
    <mergeCell ref="D23:I23"/>
    <mergeCell ref="D24:I24"/>
    <mergeCell ref="D25:I25"/>
    <mergeCell ref="D16:I16"/>
    <mergeCell ref="D19:I19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1. Q. ANALITICA </vt:lpstr>
      <vt:lpstr>2. MICROBIOLOGIA</vt:lpstr>
      <vt:lpstr>3. A. INSTRUMENTAL</vt:lpstr>
      <vt:lpstr>4. CONSERVACION DE 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soledadesther Maldonado Bravo</cp:lastModifiedBy>
  <cp:lastPrinted>2023-03-21T15:13:53Z</cp:lastPrinted>
  <dcterms:created xsi:type="dcterms:W3CDTF">2023-03-14T19:16:59Z</dcterms:created>
  <dcterms:modified xsi:type="dcterms:W3CDTF">2023-03-30T06:23:09Z</dcterms:modified>
</cp:coreProperties>
</file>