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 3\"/>
    </mc:Choice>
  </mc:AlternateContent>
  <xr:revisionPtr revIDLastSave="0" documentId="8_{81BEC7F2-BB64-460C-9585-0A527561DC22}" xr6:coauthVersionLast="47" xr6:coauthVersionMax="47" xr10:uidLastSave="{00000000-0000-0000-0000-000000000000}"/>
  <bookViews>
    <workbookView xWindow="60" yWindow="30" windowWidth="20430" windowHeight="10890" xr2:uid="{00000000-000D-0000-FFFF-FFFF00000000}"/>
  </bookViews>
  <sheets>
    <sheet name="1. Q. ANALITICA " sheetId="4" r:id="rId1"/>
    <sheet name="2. MICROBIOLOGIA" sheetId="6" r:id="rId2"/>
    <sheet name="3. A. INSTRUMENTAL" sheetId="1" r:id="rId3"/>
    <sheet name="4. CONSERVACION DE S.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3" l="1"/>
  <c r="K59" i="3" s="1"/>
  <c r="K55" i="3"/>
  <c r="K58" i="3" s="1"/>
  <c r="N58" i="6"/>
  <c r="P58" i="6"/>
  <c r="O58" i="6"/>
  <c r="M56" i="6" l="1"/>
  <c r="K57" i="1"/>
  <c r="L57" i="1"/>
  <c r="M57" i="1"/>
  <c r="N57" i="1"/>
  <c r="O57" i="1"/>
  <c r="P57" i="1"/>
  <c r="J57" i="1"/>
  <c r="J56" i="1"/>
  <c r="J54" i="6"/>
  <c r="J55" i="6"/>
  <c r="O56" i="6"/>
  <c r="P56" i="6"/>
  <c r="K56" i="6"/>
  <c r="L56" i="6"/>
  <c r="N56" i="6"/>
  <c r="J56" i="6"/>
  <c r="K56" i="1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P56" i="1"/>
  <c r="O56" i="1"/>
  <c r="N56" i="1"/>
  <c r="M56" i="1"/>
  <c r="L56" i="1"/>
  <c r="P55" i="1"/>
  <c r="O55" i="1"/>
  <c r="N55" i="1"/>
  <c r="M55" i="1"/>
  <c r="L55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J55" i="1" l="1"/>
  <c r="K55" i="1"/>
  <c r="K58" i="1" s="1"/>
  <c r="K59" i="1"/>
  <c r="Q40" i="1"/>
  <c r="J59" i="1"/>
  <c r="J56" i="3"/>
  <c r="J59" i="3" s="1"/>
  <c r="J55" i="3"/>
  <c r="Q28" i="6"/>
  <c r="Q24" i="6"/>
  <c r="Q20" i="6"/>
  <c r="Q16" i="6"/>
  <c r="P55" i="6"/>
  <c r="O55" i="6"/>
  <c r="N55" i="6"/>
  <c r="M55" i="6"/>
  <c r="L55" i="6"/>
  <c r="L58" i="6" s="1"/>
  <c r="K55" i="6"/>
  <c r="P54" i="6"/>
  <c r="P57" i="6" s="1"/>
  <c r="O54" i="6"/>
  <c r="O57" i="6" s="1"/>
  <c r="N54" i="6"/>
  <c r="M54" i="6"/>
  <c r="L54" i="6"/>
  <c r="L57" i="6" s="1"/>
  <c r="K54" i="6"/>
  <c r="K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7" i="6"/>
  <c r="Q26" i="6"/>
  <c r="Q25" i="6"/>
  <c r="Q23" i="6"/>
  <c r="Q22" i="6"/>
  <c r="Q21" i="6"/>
  <c r="Q19" i="6"/>
  <c r="Q18" i="6"/>
  <c r="Q17" i="6"/>
  <c r="Q15" i="6"/>
  <c r="Q14" i="6"/>
  <c r="Q13" i="6"/>
  <c r="Q11" i="6"/>
  <c r="Q10" i="6"/>
  <c r="Q9" i="6"/>
  <c r="P56" i="4"/>
  <c r="O56" i="4"/>
  <c r="N56" i="4"/>
  <c r="M56" i="4"/>
  <c r="M57" i="4" s="1"/>
  <c r="L56" i="4"/>
  <c r="K56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P57" i="3" s="1"/>
  <c r="O56" i="3"/>
  <c r="N56" i="3"/>
  <c r="M56" i="3"/>
  <c r="L56" i="3"/>
  <c r="P55" i="3"/>
  <c r="O55" i="3"/>
  <c r="N55" i="3"/>
  <c r="M55" i="3"/>
  <c r="L55" i="3"/>
  <c r="M57" i="3"/>
  <c r="L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9" i="3"/>
  <c r="Q55" i="4" l="1"/>
  <c r="J58" i="1"/>
  <c r="Q54" i="4"/>
  <c r="K58" i="6"/>
  <c r="Q56" i="3"/>
  <c r="Q57" i="3" s="1"/>
  <c r="J57" i="6"/>
  <c r="Q12" i="6"/>
  <c r="Q56" i="6" s="1"/>
  <c r="J58" i="6"/>
  <c r="L58" i="4"/>
  <c r="P58" i="4"/>
  <c r="L57" i="4"/>
  <c r="P57" i="4"/>
  <c r="N58" i="4"/>
  <c r="J57" i="4"/>
  <c r="N57" i="4"/>
  <c r="O57" i="3"/>
  <c r="K58" i="4"/>
  <c r="O58" i="4"/>
  <c r="N57" i="3"/>
  <c r="K57" i="4"/>
  <c r="O57" i="4"/>
  <c r="M57" i="6"/>
  <c r="Q56" i="4"/>
  <c r="M58" i="4"/>
  <c r="N57" i="6"/>
  <c r="M58" i="6"/>
  <c r="Q54" i="6"/>
  <c r="Q55" i="6"/>
  <c r="J58" i="4"/>
  <c r="Q55" i="3"/>
  <c r="Q58" i="6" l="1"/>
  <c r="Q58" i="4"/>
  <c r="Q57" i="4"/>
  <c r="Q57" i="6"/>
  <c r="Q51" i="1"/>
  <c r="Q52" i="1"/>
  <c r="Q53" i="1"/>
  <c r="Q41" i="1" l="1"/>
  <c r="Q42" i="1"/>
  <c r="Q43" i="1"/>
  <c r="Q44" i="1"/>
  <c r="Q45" i="1"/>
  <c r="Q46" i="1"/>
  <c r="Q47" i="1"/>
  <c r="Q48" i="1"/>
  <c r="Q49" i="1"/>
  <c r="Q50" i="1"/>
  <c r="Q56" i="1" l="1"/>
  <c r="Q55" i="1"/>
  <c r="B13" i="1"/>
  <c r="B14" i="1" s="1"/>
  <c r="B19" i="1" s="1"/>
  <c r="B22" i="1" s="1"/>
  <c r="B23" i="1" s="1"/>
  <c r="B24" i="1" s="1"/>
  <c r="B29" i="1" s="1"/>
  <c r="B30" i="1" s="1"/>
  <c r="B31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<sst xmlns="http://schemas.openxmlformats.org/spreadsheetml/2006/main" count="311" uniqueCount="188">
  <si>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</si>
  <si>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</si>
  <si>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</si>
  <si>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</si>
  <si>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</si>
  <si>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</si>
  <si>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</si>
  <si>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</si>
  <si>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</si>
  <si>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</si>
  <si>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</si>
  <si>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</si>
  <si>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</si>
  <si>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</si>
  <si>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</si>
  <si>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</si>
  <si>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</si>
  <si>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</si>
  <si>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</si>
  <si>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</si>
  <si>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</si>
  <si>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</si>
  <si>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</si>
  <si>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</si>
  <si>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OLEA MIROS OSCAR ALBERTO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</si>
  <si>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</si>
  <si>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</si>
  <si>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</si>
  <si>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</si>
  <si>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</si>
  <si>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</si>
  <si>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</si>
  <si>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</si>
  <si>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</si>
  <si>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MORALES   DAVID  LEZLIE AMERICA</t>
  </si>
  <si>
    <t>ORTIZ   CAPI  AISLINN</t>
  </si>
  <si>
    <t>SOSA   DOMINGUEZ  DONAJI GUADALUPE</t>
  </si>
  <si>
    <t>SUAREZ  MEDINA  ARTURO EMMANUEL</t>
  </si>
  <si>
    <t>FLORES   CERVANTES  ANA LUISA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</si>
  <si>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</si>
  <si>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</si>
  <si>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</si>
  <si>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</si>
  <si>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</si>
  <si>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</si>
  <si>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</si>
  <si>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</si>
  <si>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</si>
  <si>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</si>
  <si>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</si>
  <si>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</si>
  <si>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</si>
  <si>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</si>
  <si>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</si>
  <si>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</si>
  <si>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</si>
  <si>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</si>
  <si>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</si>
  <si>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201U0181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</si>
  <si>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</si>
  <si>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</si>
  <si>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</si>
  <si>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</si>
  <si>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</si>
  <si>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</si>
  <si>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</si>
  <si>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</si>
  <si>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</si>
  <si>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</si>
  <si>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</si>
  <si>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</si>
  <si>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</si>
  <si>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</si>
  <si>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</si>
  <si>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</si>
  <si>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</si>
  <si>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</si>
  <si>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</si>
  <si>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</si>
  <si>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</si>
  <si>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</si>
  <si>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</si>
  <si>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>XALA SILVA SYLVIA R</t>
  </si>
  <si>
    <t xml:space="preserve">ZETINA CABAÑAS OLIVIA </t>
  </si>
  <si>
    <t xml:space="preserve">LUNA CANELA DANIELA </t>
  </si>
  <si>
    <t>221U0849</t>
  </si>
  <si>
    <t>AGUILAR SARIO YESSICA</t>
  </si>
  <si>
    <t>CASTRO XALA AMERICA SEANI R</t>
  </si>
  <si>
    <t>191U0292</t>
  </si>
  <si>
    <t>211U0293</t>
  </si>
  <si>
    <t>211U0295</t>
  </si>
  <si>
    <t>CHONTAL MUÑOZ CARLOS MANUEL</t>
  </si>
  <si>
    <t>211U0297</t>
  </si>
  <si>
    <t>CORDOVA SANCHEZ SANDRA GUADALUPE</t>
  </si>
  <si>
    <t>211U0303</t>
  </si>
  <si>
    <t>MEZA CASTELLANOS KARLA ESTEFANIA</t>
  </si>
  <si>
    <t>211U0305</t>
  </si>
  <si>
    <t>MONDRAGON VICHI LUIS ANTONIO</t>
  </si>
  <si>
    <t>181U0329</t>
  </si>
  <si>
    <t>PEREZ ZAPOTL CITLALI YAMILE</t>
  </si>
  <si>
    <t>211U0308</t>
  </si>
  <si>
    <t>POLITO CHIGO FLOR DEL CARMEN</t>
  </si>
  <si>
    <t>191U0304</t>
  </si>
  <si>
    <t>GRACIA DOMINGUEZ FATIMA ITZEL R</t>
  </si>
  <si>
    <t>ROSAS TOTO DIANA ITZEL</t>
  </si>
  <si>
    <t>SINACA MONTIEL ANAID</t>
  </si>
  <si>
    <t>191U0289</t>
  </si>
  <si>
    <t>191U0290</t>
  </si>
  <si>
    <t>191U292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</si>
  <si>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</si>
  <si>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</si>
  <si>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</si>
  <si>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</si>
  <si>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</si>
  <si>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</si>
  <si>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</si>
  <si>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</si>
  <si>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</si>
  <si>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</si>
  <si>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181U0330</t>
  </si>
  <si>
    <t>RAMIREZ QUINO RUBEN ARTURO</t>
  </si>
  <si>
    <t>191U0316</t>
  </si>
  <si>
    <t>191U0317</t>
  </si>
  <si>
    <t>191U0318</t>
  </si>
  <si>
    <t>191U0022</t>
  </si>
  <si>
    <t>VICTORIO MEDINA ANETH MICHELL</t>
  </si>
  <si>
    <t>221U0409</t>
  </si>
  <si>
    <t>221U0406</t>
  </si>
  <si>
    <t>221U0405</t>
  </si>
  <si>
    <t>221U0402</t>
  </si>
  <si>
    <t>PEREZ ZAPOTL CITLALI YAMILE R</t>
  </si>
  <si>
    <t>221U0398</t>
  </si>
  <si>
    <t>221U0397</t>
  </si>
  <si>
    <t>221U0393</t>
  </si>
  <si>
    <t>221U0387</t>
  </si>
  <si>
    <t>221U0383</t>
  </si>
  <si>
    <t>221U0380</t>
  </si>
  <si>
    <t>221U0379</t>
  </si>
  <si>
    <t>221U0377</t>
  </si>
  <si>
    <t>221U0372</t>
  </si>
  <si>
    <t>221U0371</t>
  </si>
  <si>
    <t>221U0370</t>
  </si>
  <si>
    <t>221U0369</t>
  </si>
  <si>
    <t>221U0366</t>
  </si>
  <si>
    <t>221U0801</t>
  </si>
  <si>
    <t>221U0362</t>
  </si>
  <si>
    <t>221U0357</t>
  </si>
  <si>
    <t>221U0355</t>
  </si>
  <si>
    <t>221U0354</t>
  </si>
  <si>
    <t>221U0352</t>
  </si>
  <si>
    <t>221U0351</t>
  </si>
  <si>
    <t>221U0350</t>
  </si>
  <si>
    <t>221U0349</t>
  </si>
  <si>
    <t xml:space="preserve">QUIMICA ANALITICA </t>
  </si>
  <si>
    <t>FEB-JULIO-2023</t>
  </si>
  <si>
    <t>M.C. SOLEDAD ESTHER MALDONADO BRAVO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</si>
  <si>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</si>
  <si>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</si>
  <si>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</si>
  <si>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</si>
  <si>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</si>
  <si>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</si>
  <si>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</si>
  <si>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</si>
  <si>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</si>
  <si>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</si>
  <si>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</si>
  <si>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</si>
  <si>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</si>
  <si>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</si>
  <si>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</si>
  <si>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</si>
  <si>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</si>
  <si>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</si>
  <si>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</si>
  <si>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</si>
  <si>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VELASCO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</si>
  <si>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</si>
  <si>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</si>
  <si>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</si>
  <si>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</si>
  <si>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MICROBIOLOGÍA</t>
  </si>
  <si>
    <t>406-A</t>
  </si>
  <si>
    <t xml:space="preserve">ANALISIS INSTRUMENTAL </t>
  </si>
  <si>
    <t>FEB-JUL-2023</t>
  </si>
  <si>
    <t>806-A</t>
  </si>
  <si>
    <t xml:space="preserve">CONSERVACION Y RESTAURACON DE SUELOS 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</si>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</sst>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tabSelected="1" zoomScaleNormal="100" workbookViewId="0">
      <selection activeCell="L57" sqref="L57:L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23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</row>
    <row r="3" spans="2:23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2:23" x14ac:dyDescent="0.25">
      <c r="C4" t="s">
        <v>0</v>
      </c>
      <c r="D4" s="27" t="s">
        <v>153</v>
      </c>
      <c r="E4" s="27"/>
      <c r="F4" s="27"/>
      <c r="G4" s="27"/>
      <c r="I4" t="s">
        <v>1</v>
      </c>
      <c r="J4" s="28" t="s">
        <v>187</v>
      </c>
      <c r="K4" s="28"/>
      <c r="M4" t="s">
        <v>2</v>
      </c>
      <c r="N4" s="29">
        <v>45079</v>
      </c>
      <c r="O4" s="29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8" t="s">
        <v>154</v>
      </c>
      <c r="E6" s="28"/>
      <c r="F6" s="28"/>
      <c r="G6" s="28"/>
      <c r="I6" s="30" t="s">
        <v>22</v>
      </c>
      <c r="J6" s="30"/>
      <c r="K6" s="31" t="s">
        <v>155</v>
      </c>
      <c r="L6" s="31"/>
      <c r="M6" s="31"/>
      <c r="N6" s="31"/>
      <c r="O6" s="31"/>
      <c r="P6" s="31"/>
    </row>
    <row r="7" spans="2:23" ht="11.25" customHeight="1" x14ac:dyDescent="0.25">
      <c r="R7" s="54"/>
      <c r="S7" s="54"/>
      <c r="T7" s="54"/>
      <c r="U7" s="54"/>
      <c r="V7" s="55"/>
      <c r="W7" s="54"/>
    </row>
    <row r="8" spans="2:23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54"/>
      <c r="S8" s="54"/>
      <c r="T8" s="54"/>
      <c r="U8" s="54"/>
      <c r="V8" s="55"/>
      <c r="W8" s="54"/>
    </row>
    <row r="9" spans="2:23" ht="15.75" x14ac:dyDescent="0.25">
      <c r="B9" s="6">
        <v>1</v>
      </c>
      <c r="C9" s="6" t="s">
        <v>152</v>
      </c>
      <c r="D9" s="16" t="s">
        <v>156</v>
      </c>
      <c r="E9" s="17"/>
      <c r="F9" s="17"/>
      <c r="G9" s="17"/>
      <c r="H9" s="17"/>
      <c r="I9" s="18"/>
      <c r="J9" s="3">
        <v>72</v>
      </c>
      <c r="K9" s="4">
        <v>79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21.571428571428573</v>
      </c>
      <c r="R9" s="53"/>
      <c r="S9" s="53"/>
      <c r="T9" s="53"/>
      <c r="U9" s="53"/>
      <c r="V9" s="55"/>
      <c r="W9" s="54"/>
    </row>
    <row r="10" spans="2:23" ht="15.75" x14ac:dyDescent="0.25">
      <c r="B10" s="6">
        <f>B9+1</f>
        <v>2</v>
      </c>
      <c r="C10" s="6" t="s">
        <v>151</v>
      </c>
      <c r="D10" s="16" t="s">
        <v>157</v>
      </c>
      <c r="E10" s="17"/>
      <c r="F10" s="17"/>
      <c r="G10" s="17"/>
      <c r="H10" s="17"/>
      <c r="I10" s="18"/>
      <c r="J10" s="3">
        <v>81</v>
      </c>
      <c r="K10" s="4">
        <v>79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  <c r="R10" s="53"/>
      <c r="S10" s="53"/>
      <c r="T10" s="53"/>
      <c r="U10" s="53"/>
      <c r="V10" s="55"/>
      <c r="W10" s="54"/>
    </row>
    <row r="11" spans="2:23" ht="15.75" x14ac:dyDescent="0.25">
      <c r="B11" s="6">
        <f t="shared" ref="B11:B53" si="1">B10+1</f>
        <v>3</v>
      </c>
      <c r="C11" s="6" t="s">
        <v>150</v>
      </c>
      <c r="D11" s="16" t="s">
        <v>158</v>
      </c>
      <c r="E11" s="17"/>
      <c r="F11" s="17"/>
      <c r="G11" s="17"/>
      <c r="H11" s="17"/>
      <c r="I11" s="18"/>
      <c r="J11" s="3">
        <v>31</v>
      </c>
      <c r="K11" s="4">
        <v>31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8.8571428571428577</v>
      </c>
      <c r="R11" s="53"/>
      <c r="S11" s="54"/>
      <c r="T11" s="54"/>
      <c r="U11" s="54"/>
      <c r="V11" s="55"/>
      <c r="W11" s="54"/>
    </row>
    <row r="12" spans="2:23" ht="15.75" x14ac:dyDescent="0.25">
      <c r="B12" s="6">
        <f t="shared" si="1"/>
        <v>4</v>
      </c>
      <c r="C12" s="6" t="s">
        <v>149</v>
      </c>
      <c r="D12" s="16" t="s">
        <v>159</v>
      </c>
      <c r="E12" s="17"/>
      <c r="F12" s="17"/>
      <c r="G12" s="17"/>
      <c r="H12" s="17"/>
      <c r="I12" s="18"/>
      <c r="J12" s="3">
        <v>51</v>
      </c>
      <c r="K12" s="4">
        <v>67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16.857142857142858</v>
      </c>
      <c r="R12" s="53"/>
      <c r="S12" s="53"/>
      <c r="T12" s="53"/>
      <c r="U12" s="53"/>
      <c r="V12" s="55"/>
      <c r="W12" s="53"/>
    </row>
    <row r="13" spans="2:23" ht="15.75" x14ac:dyDescent="0.25">
      <c r="B13" s="6">
        <f t="shared" si="1"/>
        <v>5</v>
      </c>
      <c r="C13" s="6" t="s">
        <v>148</v>
      </c>
      <c r="D13" s="16" t="s">
        <v>160</v>
      </c>
      <c r="E13" s="17"/>
      <c r="F13" s="17"/>
      <c r="G13" s="17"/>
      <c r="H13" s="17"/>
      <c r="I13" s="18"/>
      <c r="J13" s="3">
        <v>71</v>
      </c>
      <c r="K13" s="4">
        <v>61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18.857142857142858</v>
      </c>
      <c r="R13" s="53"/>
      <c r="S13" s="53"/>
      <c r="T13" s="53"/>
      <c r="U13" s="53"/>
      <c r="V13" s="55"/>
      <c r="W13" s="54"/>
    </row>
    <row r="14" spans="2:23" ht="15.75" x14ac:dyDescent="0.25">
      <c r="B14" s="6">
        <f t="shared" si="1"/>
        <v>6</v>
      </c>
      <c r="C14" s="6" t="s">
        <v>147</v>
      </c>
      <c r="D14" s="16" t="s">
        <v>161</v>
      </c>
      <c r="E14" s="17"/>
      <c r="F14" s="17"/>
      <c r="G14" s="17"/>
      <c r="H14" s="17"/>
      <c r="I14" s="18"/>
      <c r="J14" s="3">
        <v>13</v>
      </c>
      <c r="K14" s="4">
        <v>54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9.5714285714285712</v>
      </c>
      <c r="R14" s="53"/>
      <c r="S14" s="53"/>
      <c r="T14" s="53"/>
      <c r="U14" s="53"/>
      <c r="V14" s="55"/>
      <c r="W14" s="54"/>
    </row>
    <row r="15" spans="2:23" ht="15.75" x14ac:dyDescent="0.25">
      <c r="B15" s="6">
        <f t="shared" si="1"/>
        <v>7</v>
      </c>
      <c r="C15" s="6" t="s">
        <v>146</v>
      </c>
      <c r="D15" s="16" t="s">
        <v>162</v>
      </c>
      <c r="E15" s="17"/>
      <c r="F15" s="17"/>
      <c r="G15" s="17"/>
      <c r="H15" s="17"/>
      <c r="I15" s="18"/>
      <c r="J15" s="3">
        <v>81</v>
      </c>
      <c r="K15" s="4">
        <v>73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</v>
      </c>
      <c r="R15" s="53"/>
      <c r="S15" s="53"/>
      <c r="T15" s="53"/>
      <c r="U15" s="53"/>
      <c r="V15" s="55"/>
      <c r="W15" s="54"/>
    </row>
    <row r="16" spans="2:23" ht="15.75" x14ac:dyDescent="0.25">
      <c r="B16" s="6">
        <f t="shared" si="1"/>
        <v>8</v>
      </c>
      <c r="C16" s="6" t="s">
        <v>90</v>
      </c>
      <c r="D16" s="16" t="s">
        <v>163</v>
      </c>
      <c r="E16" s="17"/>
      <c r="F16" s="17"/>
      <c r="G16" s="17"/>
      <c r="H16" s="17"/>
      <c r="I16" s="18"/>
      <c r="J16" s="3">
        <v>70</v>
      </c>
      <c r="K16" s="4">
        <v>58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18.285714285714285</v>
      </c>
      <c r="R16" s="53"/>
      <c r="S16" s="54"/>
      <c r="T16" s="53"/>
      <c r="U16" s="53"/>
      <c r="V16" s="55"/>
      <c r="W16" s="54"/>
    </row>
    <row r="17" spans="2:23" ht="15.75" x14ac:dyDescent="0.25">
      <c r="B17" s="6">
        <f t="shared" si="1"/>
        <v>9</v>
      </c>
      <c r="C17" s="6" t="s">
        <v>145</v>
      </c>
      <c r="D17" s="16" t="s">
        <v>91</v>
      </c>
      <c r="E17" s="17"/>
      <c r="F17" s="17"/>
      <c r="G17" s="17"/>
      <c r="H17" s="17"/>
      <c r="I17" s="18"/>
      <c r="J17" s="3">
        <v>36</v>
      </c>
      <c r="K17" s="4">
        <v>15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7.2857142857142856</v>
      </c>
      <c r="R17" s="54"/>
      <c r="S17" s="53"/>
      <c r="T17" s="54"/>
      <c r="U17" s="53"/>
      <c r="V17" s="55"/>
      <c r="W17" s="54"/>
    </row>
    <row r="18" spans="2:23" ht="15.75" x14ac:dyDescent="0.25">
      <c r="B18" s="6">
        <f t="shared" si="1"/>
        <v>10</v>
      </c>
      <c r="C18" s="6" t="s">
        <v>144</v>
      </c>
      <c r="D18" s="16" t="s">
        <v>164</v>
      </c>
      <c r="E18" s="17"/>
      <c r="F18" s="17"/>
      <c r="G18" s="17"/>
      <c r="H18" s="17"/>
      <c r="I18" s="18"/>
      <c r="J18" s="3">
        <v>88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22.571428571428573</v>
      </c>
      <c r="R18" s="53"/>
      <c r="S18" s="53"/>
      <c r="T18" s="53"/>
      <c r="U18" s="53"/>
      <c r="V18" s="55"/>
      <c r="W18" s="53"/>
    </row>
    <row r="19" spans="2:23" ht="15.75" x14ac:dyDescent="0.25">
      <c r="B19" s="6">
        <f t="shared" si="1"/>
        <v>11</v>
      </c>
      <c r="C19" s="6" t="s">
        <v>143</v>
      </c>
      <c r="D19" s="16" t="s">
        <v>165</v>
      </c>
      <c r="E19" s="17"/>
      <c r="F19" s="17"/>
      <c r="G19" s="17"/>
      <c r="H19" s="17"/>
      <c r="I19" s="18"/>
      <c r="J19" s="3">
        <v>53</v>
      </c>
      <c r="K19" s="4">
        <v>82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19.285714285714285</v>
      </c>
      <c r="R19" s="53"/>
      <c r="S19" s="53"/>
      <c r="T19" s="53"/>
      <c r="U19" s="53"/>
      <c r="V19" s="55"/>
      <c r="W19" s="54"/>
    </row>
    <row r="20" spans="2:23" ht="15.75" x14ac:dyDescent="0.25">
      <c r="B20" s="6">
        <f t="shared" si="1"/>
        <v>12</v>
      </c>
      <c r="C20" s="6" t="s">
        <v>142</v>
      </c>
      <c r="D20" s="16" t="s">
        <v>166</v>
      </c>
      <c r="E20" s="17"/>
      <c r="F20" s="17"/>
      <c r="G20" s="17"/>
      <c r="H20" s="17"/>
      <c r="I20" s="18"/>
      <c r="J20" s="3">
        <v>48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16.857142857142858</v>
      </c>
      <c r="R20" s="53"/>
      <c r="S20" s="53"/>
      <c r="T20" s="53"/>
      <c r="U20" s="53"/>
      <c r="V20" s="55"/>
      <c r="W20" s="53"/>
    </row>
    <row r="21" spans="2:23" ht="15.75" x14ac:dyDescent="0.25">
      <c r="B21" s="6">
        <f t="shared" si="1"/>
        <v>13</v>
      </c>
      <c r="C21" s="6" t="s">
        <v>141</v>
      </c>
      <c r="D21" s="16" t="s">
        <v>167</v>
      </c>
      <c r="E21" s="17"/>
      <c r="F21" s="17"/>
      <c r="G21" s="17"/>
      <c r="H21" s="17"/>
      <c r="I21" s="18"/>
      <c r="J21" s="3">
        <v>11</v>
      </c>
      <c r="K21" s="4">
        <v>45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8</v>
      </c>
      <c r="R21" s="53"/>
      <c r="S21" s="54"/>
      <c r="T21" s="53"/>
      <c r="U21" s="53"/>
      <c r="V21" s="55"/>
      <c r="W21" s="54"/>
    </row>
    <row r="22" spans="2:23" ht="15.75" x14ac:dyDescent="0.25">
      <c r="B22" s="6">
        <f t="shared" si="1"/>
        <v>14</v>
      </c>
      <c r="C22" s="6" t="s">
        <v>140</v>
      </c>
      <c r="D22" s="16" t="s">
        <v>168</v>
      </c>
      <c r="E22" s="17"/>
      <c r="F22" s="17"/>
      <c r="G22" s="17"/>
      <c r="H22" s="17"/>
      <c r="I22" s="18"/>
      <c r="J22" s="3">
        <v>6</v>
      </c>
      <c r="K22" s="4">
        <v>28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4.8571428571428568</v>
      </c>
      <c r="R22" s="54"/>
      <c r="S22" s="54"/>
      <c r="T22" s="54"/>
      <c r="U22" s="53"/>
      <c r="V22" s="55"/>
      <c r="W22" s="54"/>
    </row>
    <row r="23" spans="2:23" ht="15.75" x14ac:dyDescent="0.25">
      <c r="B23" s="6">
        <f t="shared" si="1"/>
        <v>15</v>
      </c>
      <c r="C23" s="6" t="s">
        <v>139</v>
      </c>
      <c r="D23" s="16" t="s">
        <v>169</v>
      </c>
      <c r="E23" s="17"/>
      <c r="F23" s="17"/>
      <c r="G23" s="17"/>
      <c r="H23" s="17"/>
      <c r="I23" s="18"/>
      <c r="J23" s="3">
        <v>74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20.571428571428573</v>
      </c>
      <c r="R23" s="53"/>
      <c r="S23" s="53"/>
      <c r="T23" s="53"/>
      <c r="U23" s="53"/>
      <c r="V23" s="55"/>
      <c r="W23" s="53"/>
    </row>
    <row r="24" spans="2:23" ht="15.75" x14ac:dyDescent="0.25">
      <c r="B24" s="6">
        <f t="shared" si="1"/>
        <v>16</v>
      </c>
      <c r="C24" s="6" t="s">
        <v>138</v>
      </c>
      <c r="D24" s="16" t="s">
        <v>170</v>
      </c>
      <c r="E24" s="17"/>
      <c r="F24" s="17"/>
      <c r="G24" s="17"/>
      <c r="H24" s="17"/>
      <c r="I24" s="18"/>
      <c r="J24" s="3">
        <v>52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18.142857142857142</v>
      </c>
      <c r="R24" s="53"/>
      <c r="S24" s="53"/>
      <c r="T24" s="53"/>
      <c r="U24" s="53"/>
      <c r="V24" s="55"/>
      <c r="W24" s="54"/>
    </row>
    <row r="25" spans="2:23" ht="15.75" x14ac:dyDescent="0.25">
      <c r="B25" s="6">
        <f t="shared" si="1"/>
        <v>17</v>
      </c>
      <c r="C25" s="6" t="s">
        <v>137</v>
      </c>
      <c r="D25" s="16" t="s">
        <v>171</v>
      </c>
      <c r="E25" s="17"/>
      <c r="F25" s="17"/>
      <c r="G25" s="17"/>
      <c r="H25" s="17"/>
      <c r="I25" s="18"/>
      <c r="J25" s="3">
        <v>22</v>
      </c>
      <c r="K25" s="4">
        <v>49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10.142857142857142</v>
      </c>
      <c r="R25" s="53"/>
      <c r="S25" s="54"/>
      <c r="T25" s="53"/>
      <c r="U25" s="53"/>
      <c r="V25" s="55"/>
      <c r="W25" s="54"/>
    </row>
    <row r="26" spans="2:23" ht="15.75" x14ac:dyDescent="0.25">
      <c r="B26" s="6">
        <f t="shared" si="1"/>
        <v>18</v>
      </c>
      <c r="C26" s="6" t="s">
        <v>136</v>
      </c>
      <c r="D26" s="16" t="s">
        <v>172</v>
      </c>
      <c r="E26" s="17"/>
      <c r="F26" s="17"/>
      <c r="G26" s="17"/>
      <c r="H26" s="17"/>
      <c r="I26" s="18"/>
      <c r="J26" s="3">
        <v>77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21.714285714285715</v>
      </c>
      <c r="R26" s="53"/>
      <c r="S26" s="53"/>
      <c r="T26" s="53"/>
      <c r="U26" s="53"/>
      <c r="V26" s="55"/>
      <c r="W26" s="54"/>
    </row>
    <row r="27" spans="2:23" ht="15.75" x14ac:dyDescent="0.25">
      <c r="B27" s="6">
        <f t="shared" si="1"/>
        <v>19</v>
      </c>
      <c r="C27" s="6" t="s">
        <v>135</v>
      </c>
      <c r="D27" s="16" t="s">
        <v>173</v>
      </c>
      <c r="E27" s="17"/>
      <c r="F27" s="17"/>
      <c r="G27" s="17"/>
      <c r="H27" s="17"/>
      <c r="I27" s="18"/>
      <c r="J27" s="3">
        <v>58</v>
      </c>
      <c r="K27" s="4">
        <v>73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18.714285714285715</v>
      </c>
      <c r="R27" s="53"/>
      <c r="S27" s="53"/>
      <c r="T27" s="53"/>
      <c r="U27" s="53"/>
      <c r="V27" s="55"/>
      <c r="W27" s="54"/>
    </row>
    <row r="28" spans="2:23" ht="15.75" x14ac:dyDescent="0.25">
      <c r="B28" s="6">
        <f t="shared" si="1"/>
        <v>20</v>
      </c>
      <c r="C28" s="6" t="s">
        <v>134</v>
      </c>
      <c r="D28" s="16" t="s">
        <v>174</v>
      </c>
      <c r="E28" s="17"/>
      <c r="F28" s="17"/>
      <c r="G28" s="17"/>
      <c r="H28" s="17"/>
      <c r="I28" s="18"/>
      <c r="J28" s="3">
        <v>60</v>
      </c>
      <c r="K28" s="4">
        <v>83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20.428571428571427</v>
      </c>
      <c r="R28" s="53"/>
      <c r="S28" s="53"/>
      <c r="T28" s="53"/>
      <c r="U28" s="53"/>
      <c r="V28" s="55"/>
      <c r="W28" s="54"/>
    </row>
    <row r="29" spans="2:23" ht="15.75" x14ac:dyDescent="0.25">
      <c r="B29" s="6">
        <f t="shared" si="1"/>
        <v>21</v>
      </c>
      <c r="C29" s="6" t="s">
        <v>98</v>
      </c>
      <c r="D29" s="16" t="s">
        <v>130</v>
      </c>
      <c r="E29" s="17"/>
      <c r="F29" s="17"/>
      <c r="G29" s="17"/>
      <c r="H29" s="17"/>
      <c r="I29" s="18"/>
      <c r="J29" s="3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  <c r="R29" s="54"/>
      <c r="S29" s="54"/>
      <c r="T29" s="54"/>
      <c r="U29" s="54"/>
      <c r="V29" s="55"/>
      <c r="W29" s="54"/>
    </row>
    <row r="30" spans="2:23" ht="15.75" x14ac:dyDescent="0.25">
      <c r="B30" s="6">
        <f t="shared" si="1"/>
        <v>22</v>
      </c>
      <c r="C30" s="6" t="s">
        <v>133</v>
      </c>
      <c r="D30" s="16" t="s">
        <v>175</v>
      </c>
      <c r="E30" s="17"/>
      <c r="F30" s="17"/>
      <c r="G30" s="17"/>
      <c r="H30" s="17"/>
      <c r="I30" s="18"/>
      <c r="J30" s="3">
        <v>40</v>
      </c>
      <c r="K30" s="4">
        <v>47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12.428571428571429</v>
      </c>
      <c r="R30" s="53"/>
      <c r="S30" s="54"/>
      <c r="T30" s="53"/>
      <c r="U30" s="53"/>
      <c r="V30" s="55"/>
      <c r="W30" s="54"/>
    </row>
    <row r="31" spans="2:23" ht="15.75" x14ac:dyDescent="0.25">
      <c r="B31" s="6">
        <f t="shared" si="1"/>
        <v>23</v>
      </c>
      <c r="C31" s="6" t="s">
        <v>132</v>
      </c>
      <c r="D31" s="16" t="s">
        <v>176</v>
      </c>
      <c r="E31" s="17"/>
      <c r="F31" s="17"/>
      <c r="G31" s="17"/>
      <c r="H31" s="17"/>
      <c r="I31" s="18"/>
      <c r="J31" s="3"/>
      <c r="K31" s="4">
        <v>65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9.2857142857142865</v>
      </c>
      <c r="R31" s="53"/>
      <c r="S31" s="53"/>
      <c r="T31" s="53"/>
      <c r="U31" s="53"/>
      <c r="V31" s="55"/>
      <c r="W31" s="54"/>
    </row>
    <row r="32" spans="2:23" ht="15.75" x14ac:dyDescent="0.25">
      <c r="B32" s="6">
        <f t="shared" si="1"/>
        <v>24</v>
      </c>
      <c r="C32" s="6" t="s">
        <v>131</v>
      </c>
      <c r="D32" s="16" t="s">
        <v>177</v>
      </c>
      <c r="E32" s="17"/>
      <c r="F32" s="17"/>
      <c r="G32" s="17"/>
      <c r="H32" s="17"/>
      <c r="I32" s="18"/>
      <c r="J32" s="3">
        <v>72</v>
      </c>
      <c r="K32" s="4">
        <v>82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</v>
      </c>
      <c r="R32" s="53"/>
      <c r="S32" s="53"/>
      <c r="T32" s="53"/>
      <c r="U32" s="53"/>
      <c r="V32" s="55"/>
      <c r="W32" s="54"/>
    </row>
    <row r="33" spans="2:23" ht="15.75" x14ac:dyDescent="0.25">
      <c r="B33" s="6">
        <f t="shared" si="1"/>
        <v>25</v>
      </c>
      <c r="C33" s="6" t="s">
        <v>129</v>
      </c>
      <c r="D33" s="16" t="s">
        <v>178</v>
      </c>
      <c r="E33" s="17"/>
      <c r="F33" s="17"/>
      <c r="G33" s="17"/>
      <c r="H33" s="17"/>
      <c r="I33" s="18"/>
      <c r="J33" s="3">
        <v>79</v>
      </c>
      <c r="K33" s="4">
        <v>81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22.857142857142858</v>
      </c>
      <c r="R33" s="53"/>
      <c r="S33" s="53"/>
      <c r="T33" s="53"/>
      <c r="U33" s="53"/>
      <c r="V33" s="55"/>
      <c r="W33" s="54"/>
    </row>
    <row r="34" spans="2:23" ht="15.75" x14ac:dyDescent="0.25">
      <c r="B34" s="6">
        <f t="shared" si="1"/>
        <v>26</v>
      </c>
      <c r="C34" s="6" t="s">
        <v>128</v>
      </c>
      <c r="D34" s="16" t="s">
        <v>179</v>
      </c>
      <c r="E34" s="17"/>
      <c r="F34" s="17"/>
      <c r="G34" s="17"/>
      <c r="H34" s="17"/>
      <c r="I34" s="18"/>
      <c r="J34" s="3">
        <v>66</v>
      </c>
      <c r="K34" s="4">
        <v>74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  <c r="R34" s="53"/>
      <c r="S34" s="53"/>
      <c r="T34" s="53"/>
      <c r="U34" s="53"/>
      <c r="V34" s="55"/>
      <c r="W34" s="54"/>
    </row>
    <row r="35" spans="2:23" ht="15.75" x14ac:dyDescent="0.25">
      <c r="B35" s="6">
        <f t="shared" si="1"/>
        <v>27</v>
      </c>
      <c r="C35" s="6" t="s">
        <v>127</v>
      </c>
      <c r="D35" s="16" t="s">
        <v>180</v>
      </c>
      <c r="E35" s="17"/>
      <c r="F35" s="17"/>
      <c r="G35" s="17"/>
      <c r="H35" s="17"/>
      <c r="I35" s="18"/>
      <c r="J35" s="3">
        <v>45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16.428571428571427</v>
      </c>
      <c r="R35" s="53"/>
      <c r="S35" s="53"/>
      <c r="T35" s="53"/>
      <c r="U35" s="53"/>
      <c r="V35" s="55"/>
      <c r="W35" s="54"/>
    </row>
    <row r="36" spans="2:23" ht="15.75" x14ac:dyDescent="0.25">
      <c r="B36" s="6">
        <f t="shared" si="1"/>
        <v>28</v>
      </c>
      <c r="C36" s="6" t="s">
        <v>126</v>
      </c>
      <c r="D36" s="22" t="s">
        <v>125</v>
      </c>
      <c r="E36" s="23"/>
      <c r="F36" s="23"/>
      <c r="G36" s="23"/>
      <c r="H36" s="23"/>
      <c r="I36" s="24"/>
      <c r="J36" s="3">
        <v>75</v>
      </c>
      <c r="K36" s="4">
        <v>73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21.142857142857142</v>
      </c>
      <c r="R36" s="53"/>
      <c r="S36" s="53"/>
      <c r="T36" s="53"/>
      <c r="U36" s="53"/>
      <c r="V36" s="55"/>
      <c r="W36" s="54"/>
    </row>
    <row r="37" spans="2:23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  <c r="V37" s="56"/>
    </row>
    <row r="38" spans="2:23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23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23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23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23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23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23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3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3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3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3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0"/>
      <c r="D54" s="30"/>
      <c r="E54" s="1"/>
      <c r="H54" s="36" t="s">
        <v>19</v>
      </c>
      <c r="I54" s="36"/>
      <c r="J54" s="11">
        <f>COUNTIF(J9:J53,"&gt;=70")</f>
        <v>11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0"/>
      <c r="D55" s="30"/>
      <c r="E55" s="8"/>
      <c r="H55" s="37" t="s">
        <v>20</v>
      </c>
      <c r="I55" s="37"/>
      <c r="J55" s="12">
        <v>17</v>
      </c>
      <c r="K55" s="12">
        <f t="shared" ref="K55:Q55" si="5">COUNTIF(K9:K53,"&lt;70")</f>
        <v>12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0"/>
      <c r="D56" s="30"/>
      <c r="E56" s="30"/>
      <c r="H56" s="37" t="s">
        <v>21</v>
      </c>
      <c r="I56" s="37"/>
      <c r="J56" s="12"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0"/>
      <c r="D57" s="30"/>
      <c r="E57" s="1"/>
      <c r="H57" s="38" t="s">
        <v>16</v>
      </c>
      <c r="I57" s="38"/>
      <c r="J57" s="13">
        <f>J54/J56</f>
        <v>0.39285714285714285</v>
      </c>
      <c r="K57" s="14">
        <f t="shared" ref="K57:Q57" si="7">K54/K56</f>
        <v>0.5714285714285714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0"/>
      <c r="D58" s="30"/>
      <c r="E58" s="1"/>
      <c r="H58" s="38" t="s">
        <v>17</v>
      </c>
      <c r="I58" s="38"/>
      <c r="J58" s="13">
        <f>J55/J56</f>
        <v>0.6071428571428571</v>
      </c>
      <c r="K58" s="13">
        <f t="shared" ref="K58:Q58" si="8">K55/K56</f>
        <v>0.42857142857142855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40" t="s">
        <v>18</v>
      </c>
      <c r="K62" s="40"/>
      <c r="L62" s="40"/>
      <c r="M62" s="40"/>
      <c r="N62" s="40"/>
      <c r="O62" s="40"/>
      <c r="P62" s="40"/>
    </row>
  </sheetData>
  <mergeCells count="4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62"/>
  <sheetViews>
    <sheetView topLeftCell="B10" zoomScale="75" zoomScaleNormal="75" workbookViewId="0">
      <selection activeCell="T18" sqref="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27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</row>
    <row r="3" spans="2:27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2:27" x14ac:dyDescent="0.25">
      <c r="C4" t="s">
        <v>0</v>
      </c>
      <c r="D4" s="27" t="s">
        <v>181</v>
      </c>
      <c r="E4" s="27"/>
      <c r="F4" s="27"/>
      <c r="G4" s="27"/>
      <c r="I4" t="s">
        <v>1</v>
      </c>
      <c r="J4" s="28" t="s">
        <v>182</v>
      </c>
      <c r="K4" s="28"/>
      <c r="M4" t="s">
        <v>2</v>
      </c>
      <c r="N4" s="29">
        <v>45079</v>
      </c>
      <c r="O4" s="29"/>
    </row>
    <row r="5" spans="2:27" ht="6.75" customHeight="1" x14ac:dyDescent="0.25">
      <c r="D5" s="5"/>
      <c r="E5" s="5"/>
      <c r="F5" s="5"/>
      <c r="G5" s="5"/>
    </row>
    <row r="6" spans="2:27" x14ac:dyDescent="0.25">
      <c r="C6" t="s">
        <v>3</v>
      </c>
      <c r="D6" s="28" t="s">
        <v>154</v>
      </c>
      <c r="E6" s="28"/>
      <c r="F6" s="28"/>
      <c r="G6" s="28"/>
      <c r="I6" s="30" t="s">
        <v>22</v>
      </c>
      <c r="J6" s="30"/>
      <c r="K6" s="31" t="s">
        <v>155</v>
      </c>
      <c r="L6" s="31"/>
      <c r="M6" s="31"/>
      <c r="N6" s="31"/>
      <c r="O6" s="31"/>
      <c r="P6" s="31"/>
    </row>
    <row r="7" spans="2:27" ht="11.25" customHeight="1" x14ac:dyDescent="0.25"/>
    <row r="8" spans="2:2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52"/>
      <c r="S8" s="53"/>
      <c r="T8" s="53"/>
      <c r="U8" s="53"/>
      <c r="V8" s="57"/>
      <c r="W8" s="53"/>
      <c r="X8" s="53"/>
      <c r="Y8" s="53"/>
      <c r="Z8" s="53"/>
      <c r="AA8" s="57"/>
    </row>
    <row r="9" spans="2:27" x14ac:dyDescent="0.25">
      <c r="B9" s="6">
        <v>1</v>
      </c>
      <c r="C9" s="6" t="s">
        <v>39</v>
      </c>
      <c r="D9" s="41" t="s">
        <v>62</v>
      </c>
      <c r="E9" s="41"/>
      <c r="F9" s="41"/>
      <c r="G9" s="41"/>
      <c r="H9" s="41"/>
      <c r="I9" s="41"/>
      <c r="J9" s="1">
        <v>80</v>
      </c>
      <c r="K9" s="4">
        <v>72</v>
      </c>
      <c r="L9" s="4">
        <v>65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43.142857142857146</v>
      </c>
      <c r="R9" s="52"/>
      <c r="S9" s="53"/>
      <c r="T9" s="53"/>
      <c r="U9" s="53"/>
      <c r="V9" s="55"/>
      <c r="W9" s="53"/>
      <c r="X9" s="53"/>
      <c r="Y9" s="53"/>
      <c r="Z9" s="53"/>
      <c r="AA9" s="55"/>
    </row>
    <row r="10" spans="2:27" x14ac:dyDescent="0.25">
      <c r="B10" s="6">
        <v>2</v>
      </c>
      <c r="C10" s="6" t="s">
        <v>40</v>
      </c>
      <c r="D10" s="41" t="s">
        <v>63</v>
      </c>
      <c r="E10" s="41"/>
      <c r="F10" s="41"/>
      <c r="G10" s="41"/>
      <c r="H10" s="41"/>
      <c r="I10" s="41"/>
      <c r="J10" s="4">
        <v>90</v>
      </c>
      <c r="K10" s="4">
        <v>100</v>
      </c>
      <c r="L10" s="4">
        <v>89</v>
      </c>
      <c r="M10" s="4">
        <v>96</v>
      </c>
      <c r="N10" s="4">
        <v>0</v>
      </c>
      <c r="O10" s="4">
        <v>0</v>
      </c>
      <c r="P10" s="4">
        <v>0</v>
      </c>
      <c r="Q10" s="10">
        <f t="shared" ref="Q10:Q48" si="0">SUM(J10:P10)/7</f>
        <v>53.571428571428569</v>
      </c>
      <c r="R10" s="52"/>
      <c r="S10" s="53"/>
      <c r="T10" s="53"/>
      <c r="U10" s="53"/>
      <c r="V10" s="55"/>
      <c r="W10" s="53"/>
      <c r="X10" s="53"/>
      <c r="Y10" s="53"/>
      <c r="Z10" s="53"/>
      <c r="AA10" s="55"/>
    </row>
    <row r="11" spans="2:27" x14ac:dyDescent="0.25">
      <c r="B11" s="6">
        <v>3</v>
      </c>
      <c r="C11" s="6" t="s">
        <v>41</v>
      </c>
      <c r="D11" s="41" t="s">
        <v>64</v>
      </c>
      <c r="E11" s="41"/>
      <c r="F11" s="41"/>
      <c r="G11" s="41"/>
      <c r="H11" s="41"/>
      <c r="I11" s="41"/>
      <c r="J11" s="4">
        <v>75</v>
      </c>
      <c r="K11" s="4">
        <v>0</v>
      </c>
      <c r="L11" s="4">
        <v>30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25</v>
      </c>
      <c r="S11" s="53"/>
      <c r="T11" s="54"/>
      <c r="U11" s="54"/>
      <c r="V11" s="55"/>
      <c r="W11" s="54"/>
      <c r="X11" s="54"/>
      <c r="Y11" s="54"/>
      <c r="Z11" s="54"/>
      <c r="AA11" s="55"/>
    </row>
    <row r="12" spans="2:27" x14ac:dyDescent="0.25">
      <c r="B12" s="6">
        <v>4</v>
      </c>
      <c r="C12" s="6" t="s">
        <v>42</v>
      </c>
      <c r="D12" s="41" t="s">
        <v>65</v>
      </c>
      <c r="E12" s="41"/>
      <c r="F12" s="41"/>
      <c r="G12" s="41"/>
      <c r="H12" s="41"/>
      <c r="I12" s="41"/>
      <c r="J12" s="4">
        <v>90</v>
      </c>
      <c r="K12" s="4">
        <v>86</v>
      </c>
      <c r="L12" s="4">
        <v>76</v>
      </c>
      <c r="M12" s="4">
        <v>91</v>
      </c>
      <c r="N12" s="4">
        <v>0</v>
      </c>
      <c r="O12" s="4">
        <v>0</v>
      </c>
      <c r="P12" s="4">
        <v>0</v>
      </c>
      <c r="Q12" s="10">
        <f t="shared" si="0"/>
        <v>49</v>
      </c>
      <c r="R12" s="52"/>
      <c r="S12" s="53"/>
      <c r="T12" s="53"/>
      <c r="U12" s="53"/>
      <c r="V12" s="55"/>
      <c r="W12" s="53"/>
      <c r="X12" s="53"/>
      <c r="Y12" s="53"/>
      <c r="Z12" s="53"/>
      <c r="AA12" s="55"/>
    </row>
    <row r="13" spans="2:27" x14ac:dyDescent="0.25">
      <c r="B13" s="6">
        <v>5</v>
      </c>
      <c r="C13" s="6" t="s">
        <v>43</v>
      </c>
      <c r="D13" s="41" t="s">
        <v>66</v>
      </c>
      <c r="E13" s="41"/>
      <c r="F13" s="41"/>
      <c r="G13" s="41"/>
      <c r="H13" s="41"/>
      <c r="I13" s="41"/>
      <c r="J13" s="4">
        <v>64</v>
      </c>
      <c r="K13" s="4">
        <v>32</v>
      </c>
      <c r="L13" s="4">
        <v>86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36</v>
      </c>
      <c r="R13" s="52"/>
      <c r="S13" s="53"/>
      <c r="T13" s="53"/>
      <c r="U13" s="53"/>
      <c r="V13" s="55"/>
      <c r="W13" s="53"/>
      <c r="X13" s="53"/>
      <c r="Y13" s="53"/>
      <c r="Z13" s="53"/>
      <c r="AA13" s="55"/>
    </row>
    <row r="14" spans="2:27" x14ac:dyDescent="0.25">
      <c r="B14" s="6">
        <v>6</v>
      </c>
      <c r="C14" s="6" t="s">
        <v>61</v>
      </c>
      <c r="D14" s="41" t="s">
        <v>67</v>
      </c>
      <c r="E14" s="41"/>
      <c r="F14" s="41"/>
      <c r="G14" s="41"/>
      <c r="H14" s="41"/>
      <c r="I14" s="41"/>
      <c r="J14" s="4">
        <v>82</v>
      </c>
      <c r="K14" s="4">
        <v>74</v>
      </c>
      <c r="L14" s="4">
        <v>70</v>
      </c>
      <c r="M14" s="4">
        <v>92</v>
      </c>
      <c r="N14" s="4">
        <v>0</v>
      </c>
      <c r="O14" s="4">
        <v>0</v>
      </c>
      <c r="P14" s="4">
        <v>0</v>
      </c>
      <c r="Q14" s="10">
        <f t="shared" si="0"/>
        <v>45.428571428571431</v>
      </c>
      <c r="R14" s="52"/>
      <c r="S14" s="53"/>
      <c r="T14" s="53"/>
      <c r="U14" s="53"/>
      <c r="V14" s="55"/>
      <c r="W14" s="53"/>
      <c r="X14" s="53"/>
      <c r="Y14" s="53"/>
      <c r="Z14" s="53"/>
      <c r="AA14" s="55"/>
    </row>
    <row r="15" spans="2:27" x14ac:dyDescent="0.25">
      <c r="B15" s="6">
        <v>7</v>
      </c>
      <c r="C15" s="6" t="s">
        <v>44</v>
      </c>
      <c r="D15" s="41" t="s">
        <v>68</v>
      </c>
      <c r="E15" s="41"/>
      <c r="F15" s="41"/>
      <c r="G15" s="41"/>
      <c r="H15" s="41"/>
      <c r="I15" s="41"/>
      <c r="J15" s="4">
        <v>86</v>
      </c>
      <c r="K15" s="4">
        <v>70</v>
      </c>
      <c r="L15" s="4">
        <v>72</v>
      </c>
      <c r="M15" s="4">
        <v>91</v>
      </c>
      <c r="N15" s="4">
        <v>0</v>
      </c>
      <c r="O15" s="4">
        <v>0</v>
      </c>
      <c r="P15" s="4">
        <v>0</v>
      </c>
      <c r="Q15" s="10">
        <f t="shared" si="0"/>
        <v>45.571428571428569</v>
      </c>
      <c r="R15" s="52"/>
      <c r="S15" s="53"/>
      <c r="T15" s="53"/>
      <c r="U15" s="53"/>
      <c r="V15" s="55"/>
      <c r="W15" s="53"/>
      <c r="X15" s="53"/>
      <c r="Y15" s="53"/>
      <c r="Z15" s="53"/>
      <c r="AA15" s="55"/>
    </row>
    <row r="16" spans="2:27" x14ac:dyDescent="0.25">
      <c r="B16" s="6">
        <v>8</v>
      </c>
      <c r="C16" s="6" t="s">
        <v>45</v>
      </c>
      <c r="D16" s="41" t="s">
        <v>69</v>
      </c>
      <c r="E16" s="41"/>
      <c r="F16" s="41"/>
      <c r="G16" s="41"/>
      <c r="H16" s="41"/>
      <c r="I16" s="41"/>
      <c r="J16" s="4">
        <v>66</v>
      </c>
      <c r="K16" s="4">
        <v>21</v>
      </c>
      <c r="L16" s="4">
        <v>53</v>
      </c>
      <c r="M16" s="4">
        <v>60</v>
      </c>
      <c r="N16" s="4">
        <v>0</v>
      </c>
      <c r="O16" s="4">
        <v>0</v>
      </c>
      <c r="P16" s="4">
        <v>0</v>
      </c>
      <c r="Q16" s="10">
        <f t="shared" si="0"/>
        <v>28.571428571428573</v>
      </c>
      <c r="R16" s="52"/>
      <c r="S16" s="53"/>
      <c r="T16" s="53"/>
      <c r="U16" s="53"/>
      <c r="V16" s="55"/>
      <c r="W16" s="53"/>
      <c r="X16" s="54"/>
      <c r="Y16" s="53"/>
      <c r="Z16" s="53"/>
      <c r="AA16" s="55"/>
    </row>
    <row r="17" spans="2:27" x14ac:dyDescent="0.25">
      <c r="B17" s="6">
        <v>9</v>
      </c>
      <c r="C17" s="6" t="s">
        <v>46</v>
      </c>
      <c r="D17" s="41" t="s">
        <v>70</v>
      </c>
      <c r="E17" s="41"/>
      <c r="F17" s="41"/>
      <c r="G17" s="41"/>
      <c r="H17" s="41"/>
      <c r="I17" s="41"/>
      <c r="J17" s="4">
        <v>80</v>
      </c>
      <c r="K17" s="4">
        <v>82</v>
      </c>
      <c r="L17" s="4">
        <v>87</v>
      </c>
      <c r="M17" s="4">
        <v>94</v>
      </c>
      <c r="N17" s="4">
        <v>0</v>
      </c>
      <c r="O17" s="4">
        <v>0</v>
      </c>
      <c r="P17" s="4">
        <v>0</v>
      </c>
      <c r="Q17" s="10">
        <f t="shared" si="0"/>
        <v>49</v>
      </c>
      <c r="R17" s="52"/>
      <c r="S17" s="53"/>
      <c r="T17" s="53"/>
      <c r="U17" s="53"/>
      <c r="V17" s="55"/>
      <c r="W17" s="53"/>
      <c r="X17" s="53"/>
      <c r="Y17" s="53"/>
      <c r="Z17" s="53"/>
      <c r="AA17" s="55"/>
    </row>
    <row r="18" spans="2:27" x14ac:dyDescent="0.25">
      <c r="B18" s="6">
        <v>10</v>
      </c>
      <c r="C18" s="6" t="s">
        <v>47</v>
      </c>
      <c r="D18" s="41" t="s">
        <v>84</v>
      </c>
      <c r="E18" s="41"/>
      <c r="F18" s="41"/>
      <c r="G18" s="41"/>
      <c r="H18" s="41"/>
      <c r="I18" s="41"/>
      <c r="J18" s="4">
        <v>80</v>
      </c>
      <c r="K18" s="4">
        <v>64</v>
      </c>
      <c r="L18" s="4">
        <v>73</v>
      </c>
      <c r="M18" s="4">
        <v>91</v>
      </c>
      <c r="N18" s="4">
        <v>0</v>
      </c>
      <c r="O18" s="4">
        <v>0</v>
      </c>
      <c r="P18" s="4">
        <v>0</v>
      </c>
      <c r="Q18" s="10">
        <f t="shared" si="0"/>
        <v>44</v>
      </c>
      <c r="R18" s="52"/>
      <c r="S18" s="53"/>
      <c r="T18" s="53"/>
      <c r="U18" s="53"/>
      <c r="V18" s="55"/>
      <c r="W18" s="53"/>
      <c r="X18" s="53"/>
      <c r="Y18" s="53"/>
      <c r="Z18" s="53"/>
      <c r="AA18" s="55"/>
    </row>
    <row r="19" spans="2:27" x14ac:dyDescent="0.25">
      <c r="B19" s="6">
        <v>11</v>
      </c>
      <c r="C19" s="6" t="s">
        <v>48</v>
      </c>
      <c r="D19" s="41" t="s">
        <v>71</v>
      </c>
      <c r="E19" s="41"/>
      <c r="F19" s="41"/>
      <c r="G19" s="41"/>
      <c r="H19" s="41"/>
      <c r="I19" s="41"/>
      <c r="J19" s="4">
        <v>78</v>
      </c>
      <c r="K19" s="4">
        <v>12</v>
      </c>
      <c r="L19" s="4">
        <v>55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30.714285714285715</v>
      </c>
      <c r="S19" s="53"/>
      <c r="T19" s="53"/>
      <c r="U19" s="53"/>
      <c r="V19" s="55"/>
      <c r="W19" s="53"/>
      <c r="X19" s="53"/>
      <c r="Y19" s="53"/>
      <c r="Z19" s="53"/>
      <c r="AA19" s="55"/>
    </row>
    <row r="20" spans="2:27" x14ac:dyDescent="0.25">
      <c r="B20" s="6">
        <v>12</v>
      </c>
      <c r="C20" s="6" t="s">
        <v>49</v>
      </c>
      <c r="D20" s="41" t="s">
        <v>72</v>
      </c>
      <c r="E20" s="41"/>
      <c r="F20" s="41"/>
      <c r="G20" s="41"/>
      <c r="H20" s="41"/>
      <c r="I20" s="41"/>
      <c r="J20" s="4">
        <v>87</v>
      </c>
      <c r="K20" s="4">
        <v>77</v>
      </c>
      <c r="L20" s="4">
        <v>69</v>
      </c>
      <c r="M20" s="4">
        <v>91</v>
      </c>
      <c r="N20" s="4">
        <v>0</v>
      </c>
      <c r="O20" s="4">
        <v>0</v>
      </c>
      <c r="P20" s="4">
        <v>0</v>
      </c>
      <c r="Q20" s="10">
        <f t="shared" si="0"/>
        <v>46.285714285714285</v>
      </c>
      <c r="R20" s="52"/>
      <c r="S20" s="53"/>
      <c r="T20" s="53"/>
      <c r="U20" s="53"/>
      <c r="V20" s="55"/>
      <c r="W20" s="53"/>
      <c r="X20" s="53"/>
      <c r="Y20" s="53"/>
      <c r="Z20" s="53"/>
      <c r="AA20" s="55"/>
    </row>
    <row r="21" spans="2:27" x14ac:dyDescent="0.25">
      <c r="B21" s="6">
        <v>13</v>
      </c>
      <c r="C21" s="6" t="s">
        <v>50</v>
      </c>
      <c r="D21" s="41" t="s">
        <v>73</v>
      </c>
      <c r="E21" s="41"/>
      <c r="F21" s="41"/>
      <c r="G21" s="41"/>
      <c r="H21" s="41"/>
      <c r="I21" s="41"/>
      <c r="J21" s="4">
        <v>90</v>
      </c>
      <c r="K21" s="4">
        <v>80</v>
      </c>
      <c r="L21" s="4">
        <v>81</v>
      </c>
      <c r="M21" s="4">
        <v>91</v>
      </c>
      <c r="N21" s="4">
        <v>0</v>
      </c>
      <c r="O21" s="4">
        <v>0</v>
      </c>
      <c r="P21" s="4">
        <v>0</v>
      </c>
      <c r="Q21" s="10">
        <f t="shared" si="0"/>
        <v>48.857142857142854</v>
      </c>
      <c r="R21" s="52"/>
      <c r="S21" s="53"/>
      <c r="T21" s="53"/>
      <c r="U21" s="53"/>
      <c r="V21" s="55"/>
      <c r="W21" s="53"/>
      <c r="X21" s="54"/>
      <c r="Y21" s="53"/>
      <c r="Z21" s="53"/>
      <c r="AA21" s="55"/>
    </row>
    <row r="22" spans="2:27" x14ac:dyDescent="0.25">
      <c r="B22" s="6">
        <v>14</v>
      </c>
      <c r="C22" s="6" t="s">
        <v>51</v>
      </c>
      <c r="D22" s="41" t="s">
        <v>74</v>
      </c>
      <c r="E22" s="41"/>
      <c r="F22" s="41"/>
      <c r="G22" s="41"/>
      <c r="H22" s="41"/>
      <c r="I22" s="41"/>
      <c r="J22" s="4">
        <v>64</v>
      </c>
      <c r="K22" s="4">
        <v>30</v>
      </c>
      <c r="L22" s="4">
        <v>16</v>
      </c>
      <c r="M22" s="4">
        <v>56</v>
      </c>
      <c r="N22" s="4">
        <v>0</v>
      </c>
      <c r="O22" s="4">
        <v>0</v>
      </c>
      <c r="P22" s="4">
        <v>0</v>
      </c>
      <c r="Q22" s="10">
        <f t="shared" si="0"/>
        <v>23.714285714285715</v>
      </c>
      <c r="S22" s="53"/>
      <c r="T22" s="54"/>
      <c r="U22" s="54"/>
      <c r="V22" s="55"/>
      <c r="W22" s="53"/>
      <c r="X22" s="53"/>
      <c r="Y22" s="53"/>
      <c r="Z22" s="54"/>
      <c r="AA22" s="55"/>
    </row>
    <row r="23" spans="2:27" x14ac:dyDescent="0.25">
      <c r="B23" s="6">
        <v>15</v>
      </c>
      <c r="C23" s="6" t="s">
        <v>53</v>
      </c>
      <c r="D23" s="41" t="s">
        <v>75</v>
      </c>
      <c r="E23" s="41"/>
      <c r="F23" s="41"/>
      <c r="G23" s="41"/>
      <c r="H23" s="41"/>
      <c r="I23" s="41"/>
      <c r="J23" s="4">
        <v>82</v>
      </c>
      <c r="K23" s="4">
        <v>77</v>
      </c>
      <c r="L23" s="4">
        <v>75</v>
      </c>
      <c r="M23" s="4">
        <v>96</v>
      </c>
      <c r="N23" s="4">
        <v>0</v>
      </c>
      <c r="O23" s="4">
        <v>0</v>
      </c>
      <c r="P23" s="4">
        <v>0</v>
      </c>
      <c r="Q23" s="10">
        <f t="shared" si="0"/>
        <v>47.142857142857146</v>
      </c>
      <c r="R23" s="52"/>
      <c r="S23" s="53"/>
      <c r="T23" s="53"/>
      <c r="U23" s="53"/>
      <c r="V23" s="55"/>
      <c r="W23" s="53"/>
      <c r="X23" s="53"/>
      <c r="Y23" s="53"/>
      <c r="Z23" s="53"/>
      <c r="AA23" s="55"/>
    </row>
    <row r="24" spans="2:27" x14ac:dyDescent="0.25">
      <c r="B24" s="6">
        <v>16</v>
      </c>
      <c r="C24" s="6" t="s">
        <v>52</v>
      </c>
      <c r="D24" s="41" t="s">
        <v>76</v>
      </c>
      <c r="E24" s="41"/>
      <c r="F24" s="41"/>
      <c r="G24" s="41"/>
      <c r="H24" s="41"/>
      <c r="I24" s="41"/>
      <c r="J24" s="4">
        <v>84</v>
      </c>
      <c r="K24" s="4">
        <v>79</v>
      </c>
      <c r="L24" s="4">
        <v>88</v>
      </c>
      <c r="M24" s="4">
        <v>93</v>
      </c>
      <c r="N24" s="4">
        <v>0</v>
      </c>
      <c r="O24" s="4">
        <v>0</v>
      </c>
      <c r="P24" s="4">
        <v>0</v>
      </c>
      <c r="Q24" s="10">
        <f t="shared" si="0"/>
        <v>49.142857142857146</v>
      </c>
      <c r="R24" s="52"/>
      <c r="S24" s="53"/>
      <c r="T24" s="53"/>
      <c r="U24" s="53"/>
      <c r="V24" s="55"/>
      <c r="W24" s="53"/>
      <c r="X24" s="53"/>
      <c r="Y24" s="53"/>
      <c r="Z24" s="53"/>
      <c r="AA24" s="55"/>
    </row>
    <row r="25" spans="2:27" x14ac:dyDescent="0.25">
      <c r="B25" s="6">
        <v>17</v>
      </c>
      <c r="C25" s="6" t="s">
        <v>54</v>
      </c>
      <c r="D25" s="41" t="s">
        <v>77</v>
      </c>
      <c r="E25" s="41"/>
      <c r="F25" s="41"/>
      <c r="G25" s="41"/>
      <c r="H25" s="41"/>
      <c r="I25" s="41"/>
      <c r="J25" s="4">
        <v>90</v>
      </c>
      <c r="K25" s="4">
        <v>80</v>
      </c>
      <c r="L25" s="4">
        <v>80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48.571428571428569</v>
      </c>
      <c r="R25" s="52"/>
      <c r="S25" s="53"/>
      <c r="T25" s="53"/>
      <c r="U25" s="53"/>
      <c r="V25" s="55"/>
      <c r="W25" s="53"/>
      <c r="X25" s="53"/>
      <c r="Y25" s="53"/>
      <c r="Z25" s="53"/>
      <c r="AA25" s="55"/>
    </row>
    <row r="26" spans="2:27" x14ac:dyDescent="0.25">
      <c r="B26" s="6">
        <v>18</v>
      </c>
      <c r="C26" s="6" t="s">
        <v>60</v>
      </c>
      <c r="D26" s="41" t="s">
        <v>78</v>
      </c>
      <c r="E26" s="41"/>
      <c r="F26" s="41"/>
      <c r="G26" s="41"/>
      <c r="H26" s="41"/>
      <c r="I26" s="41"/>
      <c r="J26" s="4">
        <v>89</v>
      </c>
      <c r="K26" s="4">
        <v>73</v>
      </c>
      <c r="L26" s="4">
        <v>57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44.142857142857146</v>
      </c>
      <c r="R26" s="52"/>
      <c r="S26" s="53"/>
      <c r="T26" s="53"/>
      <c r="U26" s="53"/>
      <c r="V26" s="55"/>
      <c r="W26" s="53"/>
      <c r="X26" s="53"/>
      <c r="Y26" s="53"/>
      <c r="Z26" s="53"/>
      <c r="AA26" s="55"/>
    </row>
    <row r="27" spans="2:27" x14ac:dyDescent="0.25">
      <c r="B27" s="6">
        <v>19</v>
      </c>
      <c r="C27" s="6" t="s">
        <v>55</v>
      </c>
      <c r="D27" s="41" t="s">
        <v>79</v>
      </c>
      <c r="E27" s="41"/>
      <c r="F27" s="41"/>
      <c r="G27" s="41"/>
      <c r="H27" s="41"/>
      <c r="I27" s="41"/>
      <c r="J27" s="4">
        <v>78</v>
      </c>
      <c r="K27" s="4">
        <v>60</v>
      </c>
      <c r="L27" s="4">
        <v>88</v>
      </c>
      <c r="M27" s="4">
        <v>86</v>
      </c>
      <c r="N27" s="4">
        <v>0</v>
      </c>
      <c r="O27" s="4">
        <v>0</v>
      </c>
      <c r="P27" s="4">
        <v>0</v>
      </c>
      <c r="Q27" s="10">
        <f t="shared" si="0"/>
        <v>44.571428571428569</v>
      </c>
      <c r="R27" s="52"/>
      <c r="S27" s="53"/>
      <c r="T27" s="53"/>
      <c r="U27" s="53"/>
      <c r="V27" s="55"/>
      <c r="W27" s="53"/>
      <c r="X27" s="53"/>
      <c r="Y27" s="53"/>
      <c r="Z27" s="53"/>
      <c r="AA27" s="55"/>
    </row>
    <row r="28" spans="2:27" x14ac:dyDescent="0.25">
      <c r="B28" s="6">
        <v>20</v>
      </c>
      <c r="C28" s="6" t="s">
        <v>56</v>
      </c>
      <c r="D28" s="41" t="s">
        <v>80</v>
      </c>
      <c r="E28" s="41"/>
      <c r="F28" s="41"/>
      <c r="G28" s="41"/>
      <c r="H28" s="41"/>
      <c r="I28" s="41"/>
      <c r="J28" s="4">
        <v>89</v>
      </c>
      <c r="K28" s="4">
        <v>82</v>
      </c>
      <c r="L28" s="4">
        <v>76</v>
      </c>
      <c r="M28" s="4">
        <v>97</v>
      </c>
      <c r="N28" s="4">
        <v>0</v>
      </c>
      <c r="O28" s="4">
        <v>0</v>
      </c>
      <c r="P28" s="4">
        <v>0</v>
      </c>
      <c r="Q28" s="10">
        <f t="shared" si="0"/>
        <v>49.142857142857146</v>
      </c>
      <c r="R28" s="52"/>
      <c r="S28" s="53"/>
      <c r="T28" s="53"/>
      <c r="U28" s="53"/>
      <c r="V28" s="55"/>
      <c r="W28" s="53"/>
      <c r="X28" s="53"/>
      <c r="Y28" s="53"/>
      <c r="Z28" s="53"/>
      <c r="AA28" s="55"/>
    </row>
    <row r="29" spans="2:27" x14ac:dyDescent="0.25">
      <c r="B29" s="6">
        <v>21</v>
      </c>
      <c r="C29" s="6" t="s">
        <v>57</v>
      </c>
      <c r="D29" s="41" t="s">
        <v>81</v>
      </c>
      <c r="E29" s="41"/>
      <c r="F29" s="41"/>
      <c r="G29" s="41"/>
      <c r="H29" s="41"/>
      <c r="I29" s="41"/>
      <c r="J29" s="4">
        <v>89</v>
      </c>
      <c r="K29" s="4">
        <v>78</v>
      </c>
      <c r="L29" s="4">
        <v>90</v>
      </c>
      <c r="M29" s="4">
        <v>97</v>
      </c>
      <c r="N29" s="4">
        <v>0</v>
      </c>
      <c r="O29" s="4">
        <v>0</v>
      </c>
      <c r="P29" s="4">
        <v>0</v>
      </c>
      <c r="Q29" s="10">
        <f t="shared" si="0"/>
        <v>50.571428571428569</v>
      </c>
      <c r="R29" s="52"/>
      <c r="S29" s="53"/>
      <c r="T29" s="53"/>
      <c r="U29" s="53"/>
      <c r="V29" s="55"/>
      <c r="W29" s="53"/>
      <c r="X29" s="53"/>
      <c r="Y29" s="53"/>
      <c r="Z29" s="53"/>
      <c r="AA29" s="55"/>
    </row>
    <row r="30" spans="2:27" x14ac:dyDescent="0.25">
      <c r="B30" s="6">
        <v>22</v>
      </c>
      <c r="C30" s="6" t="s">
        <v>58</v>
      </c>
      <c r="D30" s="41" t="s">
        <v>82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  <c r="S30" s="54"/>
      <c r="T30" s="54"/>
      <c r="U30" s="54"/>
      <c r="V30" s="55"/>
      <c r="W30" s="54"/>
      <c r="X30" s="54"/>
      <c r="Y30" s="54"/>
      <c r="Z30" s="54"/>
      <c r="AA30" s="55"/>
    </row>
    <row r="31" spans="2:27" x14ac:dyDescent="0.25">
      <c r="B31" s="6">
        <v>23</v>
      </c>
      <c r="C31" s="6" t="s">
        <v>59</v>
      </c>
      <c r="D31" s="41" t="s">
        <v>83</v>
      </c>
      <c r="E31" s="41"/>
      <c r="F31" s="41"/>
      <c r="G31" s="41"/>
      <c r="H31" s="41"/>
      <c r="I31" s="41"/>
      <c r="J31" s="4">
        <v>83</v>
      </c>
      <c r="K31" s="4">
        <v>82</v>
      </c>
      <c r="L31" s="4">
        <v>72</v>
      </c>
      <c r="M31" s="4">
        <v>94</v>
      </c>
      <c r="N31" s="4">
        <v>0</v>
      </c>
      <c r="O31" s="4">
        <v>0</v>
      </c>
      <c r="P31" s="4">
        <v>0</v>
      </c>
      <c r="Q31" s="10">
        <f t="shared" si="0"/>
        <v>47.285714285714285</v>
      </c>
      <c r="R31" s="52"/>
      <c r="S31" s="53"/>
      <c r="T31" s="53"/>
      <c r="U31" s="53"/>
      <c r="V31" s="55"/>
      <c r="W31" s="53"/>
      <c r="X31" s="53"/>
      <c r="Y31" s="53"/>
      <c r="Z31" s="53"/>
      <c r="AA31" s="55"/>
    </row>
    <row r="32" spans="2:27" x14ac:dyDescent="0.25">
      <c r="B32" s="6"/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  <c r="S32" s="54"/>
      <c r="T32" s="54"/>
      <c r="U32" s="54"/>
      <c r="V32" s="54"/>
      <c r="W32" s="54"/>
      <c r="X32" s="54"/>
      <c r="Y32" s="54"/>
      <c r="Z32" s="54"/>
      <c r="AA32" s="55"/>
    </row>
    <row r="33" spans="2:17" x14ac:dyDescent="0.25">
      <c r="B33" s="6"/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30"/>
      <c r="D54" s="30"/>
      <c r="E54" s="1"/>
      <c r="H54" s="36" t="s">
        <v>19</v>
      </c>
      <c r="I54" s="36"/>
      <c r="J54" s="11">
        <f>COUNTIF(J9:J31,"&gt;=70")</f>
        <v>19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20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0"/>
      <c r="D55" s="30"/>
      <c r="E55" s="8"/>
      <c r="H55" s="37" t="s">
        <v>20</v>
      </c>
      <c r="I55" s="37"/>
      <c r="J55" s="12">
        <f>COUNTIF(J9:J31,"&lt;70")</f>
        <v>4</v>
      </c>
      <c r="K55" s="12">
        <f t="shared" ref="K55:Q55" si="4">COUNTIF(K9:K53,"&lt;70")</f>
        <v>8</v>
      </c>
      <c r="L55" s="12">
        <f t="shared" si="4"/>
        <v>8</v>
      </c>
      <c r="M55" s="12">
        <f t="shared" si="4"/>
        <v>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25">
      <c r="C56" s="30"/>
      <c r="D56" s="30"/>
      <c r="E56" s="30"/>
      <c r="H56" s="37" t="s">
        <v>21</v>
      </c>
      <c r="I56" s="37"/>
      <c r="J56" s="12">
        <f>COUNT(J9:J31)</f>
        <v>23</v>
      </c>
      <c r="K56" s="12">
        <f t="shared" ref="K56:N56" si="5">COUNT(K9:K31)</f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ref="O56:Q56" si="6">COUNT(O9:O53)</f>
        <v>23</v>
      </c>
      <c r="P56" s="12">
        <f t="shared" si="6"/>
        <v>23</v>
      </c>
      <c r="Q56" s="12">
        <f t="shared" si="6"/>
        <v>45</v>
      </c>
    </row>
    <row r="57" spans="2:17" x14ac:dyDescent="0.25">
      <c r="C57" s="30"/>
      <c r="D57" s="30"/>
      <c r="E57" s="1"/>
      <c r="H57" s="38" t="s">
        <v>16</v>
      </c>
      <c r="I57" s="38"/>
      <c r="J57" s="13">
        <f>J54/J56</f>
        <v>0.82608695652173914</v>
      </c>
      <c r="K57" s="14">
        <f t="shared" ref="K57:Q57" si="7">K54/K56</f>
        <v>0.65217391304347827</v>
      </c>
      <c r="L57" s="14">
        <f t="shared" si="7"/>
        <v>0.65217391304347827</v>
      </c>
      <c r="M57" s="14">
        <f t="shared" si="7"/>
        <v>0.86956521739130432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0"/>
      <c r="D58" s="30"/>
      <c r="E58" s="1"/>
      <c r="H58" s="38" t="s">
        <v>17</v>
      </c>
      <c r="I58" s="38"/>
      <c r="J58" s="13">
        <f>J55/J56</f>
        <v>0.17391304347826086</v>
      </c>
      <c r="K58" s="13">
        <f t="shared" ref="K58:Q58" si="8">K55/K56</f>
        <v>0.34782608695652173</v>
      </c>
      <c r="L58" s="14">
        <f t="shared" si="8"/>
        <v>0.34782608695652173</v>
      </c>
      <c r="M58" s="14">
        <f t="shared" si="8"/>
        <v>0.13043478260869565</v>
      </c>
      <c r="N58" s="58">
        <f t="shared" si="8"/>
        <v>1</v>
      </c>
      <c r="O58" s="58">
        <f t="shared" si="8"/>
        <v>1</v>
      </c>
      <c r="P58" s="58">
        <f t="shared" si="8"/>
        <v>1</v>
      </c>
      <c r="Q58" s="14">
        <f t="shared" si="8"/>
        <v>1</v>
      </c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Normal="100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8.85546875" customWidth="1"/>
    <col min="19" max="19" width="6" customWidth="1"/>
    <col min="20" max="20" width="5.4257812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183</v>
      </c>
      <c r="E4" s="27"/>
      <c r="F4" s="27"/>
      <c r="G4" s="27"/>
      <c r="I4" t="s">
        <v>1</v>
      </c>
      <c r="J4" s="28" t="s">
        <v>182</v>
      </c>
      <c r="K4" s="28"/>
      <c r="M4" t="s">
        <v>2</v>
      </c>
      <c r="N4" s="29">
        <v>45079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184</v>
      </c>
      <c r="E6" s="28"/>
      <c r="F6" s="28"/>
      <c r="G6" s="28"/>
      <c r="I6" s="30" t="s">
        <v>22</v>
      </c>
      <c r="J6" s="30"/>
      <c r="K6" s="31" t="s">
        <v>155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3" t="s">
        <v>85</v>
      </c>
      <c r="D9" s="42" t="s">
        <v>86</v>
      </c>
      <c r="E9" s="43"/>
      <c r="F9" s="43"/>
      <c r="G9" s="43"/>
      <c r="H9" s="43"/>
      <c r="I9" s="44"/>
      <c r="J9" s="3">
        <v>70</v>
      </c>
      <c r="K9" s="4">
        <v>36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15.142857142857142</v>
      </c>
    </row>
    <row r="10" spans="2:18" x14ac:dyDescent="0.25">
      <c r="B10" s="6">
        <v>2</v>
      </c>
      <c r="C10" s="6" t="s">
        <v>39</v>
      </c>
      <c r="D10" s="41" t="s">
        <v>62</v>
      </c>
      <c r="E10" s="41"/>
      <c r="F10" s="41"/>
      <c r="G10" s="41"/>
      <c r="H10" s="41"/>
      <c r="I10" s="41"/>
      <c r="J10" s="3">
        <v>78</v>
      </c>
      <c r="K10" s="4">
        <v>72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21.428571428571427</v>
      </c>
      <c r="R10" s="51"/>
    </row>
    <row r="11" spans="2:18" x14ac:dyDescent="0.25">
      <c r="B11" s="6">
        <v>3</v>
      </c>
      <c r="C11" s="6" t="s">
        <v>40</v>
      </c>
      <c r="D11" s="41" t="s">
        <v>63</v>
      </c>
      <c r="E11" s="41"/>
      <c r="F11" s="41"/>
      <c r="G11" s="41"/>
      <c r="H11" s="41"/>
      <c r="I11" s="41"/>
      <c r="J11" s="3">
        <v>100</v>
      </c>
      <c r="K11" s="4">
        <v>96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</v>
      </c>
      <c r="R11" s="51"/>
    </row>
    <row r="12" spans="2:18" x14ac:dyDescent="0.25">
      <c r="B12" s="6">
        <v>4</v>
      </c>
      <c r="C12" s="6" t="s">
        <v>88</v>
      </c>
      <c r="D12" s="41" t="s">
        <v>65</v>
      </c>
      <c r="E12" s="41"/>
      <c r="F12" s="41"/>
      <c r="G12" s="41"/>
      <c r="H12" s="41"/>
      <c r="I12" s="41"/>
      <c r="J12" s="3">
        <v>86</v>
      </c>
      <c r="K12" s="4">
        <v>94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  <c r="R12" s="51"/>
    </row>
    <row r="13" spans="2:18" x14ac:dyDescent="0.25">
      <c r="B13" s="6">
        <f t="shared" ref="B13:B54" si="1">B12+1</f>
        <v>5</v>
      </c>
      <c r="C13" s="6" t="s">
        <v>89</v>
      </c>
      <c r="D13" s="41" t="s">
        <v>87</v>
      </c>
      <c r="E13" s="41"/>
      <c r="F13" s="41"/>
      <c r="G13" s="41"/>
      <c r="H13" s="41"/>
      <c r="I13" s="41"/>
      <c r="J13" s="3">
        <v>55</v>
      </c>
      <c r="K13" s="4">
        <v>13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9.7142857142857135</v>
      </c>
    </row>
    <row r="14" spans="2:18" x14ac:dyDescent="0.25">
      <c r="B14" s="6">
        <f t="shared" si="1"/>
        <v>6</v>
      </c>
      <c r="C14" s="6" t="s">
        <v>43</v>
      </c>
      <c r="D14" s="41" t="s">
        <v>66</v>
      </c>
      <c r="E14" s="41"/>
      <c r="F14" s="41"/>
      <c r="G14" s="41"/>
      <c r="H14" s="41"/>
      <c r="I14" s="41"/>
      <c r="J14" s="3">
        <v>64</v>
      </c>
      <c r="K14" s="4">
        <v>36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v>7</v>
      </c>
      <c r="C15" s="6" t="s">
        <v>90</v>
      </c>
      <c r="D15" s="45" t="s">
        <v>91</v>
      </c>
      <c r="E15" s="46"/>
      <c r="F15" s="46"/>
      <c r="G15" s="46"/>
      <c r="H15" s="46"/>
      <c r="I15" s="47"/>
      <c r="J15" s="3">
        <v>70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22.142857142857142</v>
      </c>
      <c r="R15" s="52"/>
    </row>
    <row r="16" spans="2:18" x14ac:dyDescent="0.25">
      <c r="B16" s="6">
        <v>8</v>
      </c>
      <c r="C16" s="6" t="s">
        <v>92</v>
      </c>
      <c r="D16" s="45" t="s">
        <v>93</v>
      </c>
      <c r="E16" s="46"/>
      <c r="F16" s="46"/>
      <c r="G16" s="46"/>
      <c r="H16" s="46"/>
      <c r="I16" s="47"/>
      <c r="J16" s="3">
        <v>60</v>
      </c>
      <c r="K16" s="4">
        <v>46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15.142857142857142</v>
      </c>
      <c r="R16" s="52"/>
    </row>
    <row r="17" spans="2:18" x14ac:dyDescent="0.25">
      <c r="B17" s="6">
        <v>9</v>
      </c>
      <c r="C17" s="6" t="s">
        <v>61</v>
      </c>
      <c r="D17" s="41" t="s">
        <v>67</v>
      </c>
      <c r="E17" s="41"/>
      <c r="F17" s="41"/>
      <c r="G17" s="41"/>
      <c r="H17" s="41"/>
      <c r="I17" s="41"/>
      <c r="J17" s="3">
        <v>70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22.428571428571427</v>
      </c>
      <c r="R17" s="52"/>
    </row>
    <row r="18" spans="2:18" x14ac:dyDescent="0.25">
      <c r="B18" s="6">
        <v>10</v>
      </c>
      <c r="C18" s="6" t="s">
        <v>44</v>
      </c>
      <c r="D18" s="41" t="s">
        <v>68</v>
      </c>
      <c r="E18" s="41"/>
      <c r="F18" s="41"/>
      <c r="G18" s="41"/>
      <c r="H18" s="41"/>
      <c r="I18" s="41"/>
      <c r="J18" s="3">
        <v>78</v>
      </c>
      <c r="K18" s="4">
        <v>93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24.428571428571427</v>
      </c>
      <c r="R18" s="52"/>
    </row>
    <row r="19" spans="2:18" x14ac:dyDescent="0.25">
      <c r="B19" s="6">
        <f t="shared" si="1"/>
        <v>11</v>
      </c>
      <c r="C19" s="6" t="s">
        <v>45</v>
      </c>
      <c r="D19" s="41" t="s">
        <v>69</v>
      </c>
      <c r="E19" s="41"/>
      <c r="F19" s="41"/>
      <c r="G19" s="41"/>
      <c r="H19" s="41"/>
      <c r="I19" s="41"/>
      <c r="J19" s="3">
        <v>18</v>
      </c>
      <c r="K19" s="4">
        <v>25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6.1428571428571432</v>
      </c>
      <c r="R19" s="51"/>
    </row>
    <row r="20" spans="2:18" x14ac:dyDescent="0.25">
      <c r="B20" s="6">
        <v>12</v>
      </c>
      <c r="C20" s="6" t="s">
        <v>102</v>
      </c>
      <c r="D20" s="45" t="s">
        <v>103</v>
      </c>
      <c r="E20" s="46"/>
      <c r="F20" s="46"/>
      <c r="G20" s="46"/>
      <c r="H20" s="46"/>
      <c r="I20" s="47"/>
      <c r="J20" s="3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8" x14ac:dyDescent="0.25">
      <c r="B21" s="6">
        <v>13</v>
      </c>
      <c r="C21" s="6" t="s">
        <v>46</v>
      </c>
      <c r="D21" s="41" t="s">
        <v>70</v>
      </c>
      <c r="E21" s="41"/>
      <c r="F21" s="41"/>
      <c r="G21" s="41"/>
      <c r="H21" s="41"/>
      <c r="I21" s="41"/>
      <c r="J21" s="3">
        <v>90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25.428571428571427</v>
      </c>
      <c r="R21" s="52"/>
    </row>
    <row r="22" spans="2:18" x14ac:dyDescent="0.25">
      <c r="B22" s="6">
        <f t="shared" si="1"/>
        <v>14</v>
      </c>
      <c r="C22" s="6" t="s">
        <v>47</v>
      </c>
      <c r="D22" s="41" t="s">
        <v>84</v>
      </c>
      <c r="E22" s="41"/>
      <c r="F22" s="41"/>
      <c r="G22" s="41"/>
      <c r="H22" s="41"/>
      <c r="I22" s="41"/>
      <c r="J22" s="3">
        <v>69</v>
      </c>
      <c r="K22" s="4">
        <v>86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  <c r="R22" s="52"/>
    </row>
    <row r="23" spans="2:18" x14ac:dyDescent="0.25">
      <c r="B23" s="6">
        <f t="shared" si="1"/>
        <v>15</v>
      </c>
      <c r="C23" s="6" t="s">
        <v>48</v>
      </c>
      <c r="D23" s="41" t="s">
        <v>71</v>
      </c>
      <c r="E23" s="41"/>
      <c r="F23" s="41"/>
      <c r="G23" s="41"/>
      <c r="H23" s="41"/>
      <c r="I23" s="41"/>
      <c r="J23" s="3">
        <v>56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8</v>
      </c>
    </row>
    <row r="24" spans="2:18" x14ac:dyDescent="0.25">
      <c r="B24" s="6">
        <f t="shared" si="1"/>
        <v>16</v>
      </c>
      <c r="C24" s="6" t="s">
        <v>49</v>
      </c>
      <c r="D24" s="41" t="s">
        <v>72</v>
      </c>
      <c r="E24" s="41"/>
      <c r="F24" s="41"/>
      <c r="G24" s="41"/>
      <c r="H24" s="41"/>
      <c r="I24" s="41"/>
      <c r="J24" s="3">
        <v>80</v>
      </c>
      <c r="K24" s="4">
        <v>87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23.857142857142858</v>
      </c>
      <c r="R24" s="52"/>
    </row>
    <row r="25" spans="2:18" x14ac:dyDescent="0.25">
      <c r="B25" s="6">
        <v>17</v>
      </c>
      <c r="C25" s="6" t="s">
        <v>94</v>
      </c>
      <c r="D25" s="45" t="s">
        <v>95</v>
      </c>
      <c r="E25" s="46"/>
      <c r="F25" s="46"/>
      <c r="G25" s="46"/>
      <c r="H25" s="46"/>
      <c r="I25" s="47"/>
      <c r="J25" s="3">
        <v>35</v>
      </c>
      <c r="K25" s="4">
        <v>10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6.4285714285714288</v>
      </c>
      <c r="R25" s="52"/>
    </row>
    <row r="26" spans="2:18" x14ac:dyDescent="0.25">
      <c r="B26" s="6">
        <v>18</v>
      </c>
      <c r="C26" s="6" t="s">
        <v>96</v>
      </c>
      <c r="D26" s="45" t="s">
        <v>97</v>
      </c>
      <c r="E26" s="46"/>
      <c r="F26" s="46"/>
      <c r="G26" s="46"/>
      <c r="H26" s="46"/>
      <c r="I26" s="47"/>
      <c r="J26" s="3">
        <v>70</v>
      </c>
      <c r="K26" s="4">
        <v>91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</v>
      </c>
      <c r="R26" s="52"/>
    </row>
    <row r="27" spans="2:18" x14ac:dyDescent="0.25">
      <c r="B27" s="6">
        <v>19</v>
      </c>
      <c r="C27" s="6" t="s">
        <v>50</v>
      </c>
      <c r="D27" s="41" t="s">
        <v>73</v>
      </c>
      <c r="E27" s="41"/>
      <c r="F27" s="41"/>
      <c r="G27" s="41"/>
      <c r="H27" s="41"/>
      <c r="I27" s="41"/>
      <c r="J27" s="3">
        <v>92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26.714285714285715</v>
      </c>
      <c r="R27" s="52"/>
    </row>
    <row r="28" spans="2:18" x14ac:dyDescent="0.25">
      <c r="B28" s="6">
        <v>20</v>
      </c>
      <c r="C28" s="6" t="s">
        <v>51</v>
      </c>
      <c r="D28" s="41" t="s">
        <v>74</v>
      </c>
      <c r="E28" s="41"/>
      <c r="F28" s="41"/>
      <c r="G28" s="41"/>
      <c r="H28" s="41"/>
      <c r="I28" s="41"/>
      <c r="J28" s="3">
        <v>33</v>
      </c>
      <c r="K28" s="4">
        <v>48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11.571428571428571</v>
      </c>
      <c r="R28" s="52"/>
    </row>
    <row r="29" spans="2:18" x14ac:dyDescent="0.25">
      <c r="B29" s="6">
        <f t="shared" si="1"/>
        <v>21</v>
      </c>
      <c r="C29" s="6" t="s">
        <v>53</v>
      </c>
      <c r="D29" s="41" t="s">
        <v>75</v>
      </c>
      <c r="E29" s="41"/>
      <c r="F29" s="41"/>
      <c r="G29" s="41"/>
      <c r="H29" s="41"/>
      <c r="I29" s="41"/>
      <c r="J29" s="3">
        <v>90</v>
      </c>
      <c r="K29" s="4">
        <v>88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25.428571428571427</v>
      </c>
      <c r="R29" s="52"/>
    </row>
    <row r="30" spans="2:18" x14ac:dyDescent="0.25">
      <c r="B30" s="6">
        <f t="shared" si="1"/>
        <v>22</v>
      </c>
      <c r="C30" s="6" t="s">
        <v>52</v>
      </c>
      <c r="D30" s="41" t="s">
        <v>76</v>
      </c>
      <c r="E30" s="41"/>
      <c r="F30" s="41"/>
      <c r="G30" s="41"/>
      <c r="H30" s="41"/>
      <c r="I30" s="41"/>
      <c r="J30" s="3">
        <v>92</v>
      </c>
      <c r="K30" s="4">
        <v>86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25.428571428571427</v>
      </c>
      <c r="R30" s="52"/>
    </row>
    <row r="31" spans="2:18" x14ac:dyDescent="0.25">
      <c r="B31" s="6">
        <f>B30+1</f>
        <v>23</v>
      </c>
      <c r="C31" s="6" t="s">
        <v>54</v>
      </c>
      <c r="D31" s="41" t="s">
        <v>77</v>
      </c>
      <c r="E31" s="41"/>
      <c r="F31" s="41"/>
      <c r="G31" s="41"/>
      <c r="H31" s="41"/>
      <c r="I31" s="41"/>
      <c r="J31" s="3">
        <v>87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24.714285714285715</v>
      </c>
      <c r="R31" s="52"/>
    </row>
    <row r="32" spans="2:18" x14ac:dyDescent="0.25">
      <c r="B32" s="6">
        <v>24</v>
      </c>
      <c r="C32" s="6" t="s">
        <v>98</v>
      </c>
      <c r="D32" s="45" t="s">
        <v>99</v>
      </c>
      <c r="E32" s="46"/>
      <c r="F32" s="46"/>
      <c r="G32" s="46"/>
      <c r="H32" s="46"/>
      <c r="I32" s="47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8" x14ac:dyDescent="0.25">
      <c r="B33" s="6">
        <v>25</v>
      </c>
      <c r="C33" s="6" t="s">
        <v>100</v>
      </c>
      <c r="D33" s="45" t="s">
        <v>101</v>
      </c>
      <c r="E33" s="46"/>
      <c r="F33" s="46"/>
      <c r="G33" s="46"/>
      <c r="H33" s="46"/>
      <c r="I33" s="47"/>
      <c r="J33" s="3">
        <v>82</v>
      </c>
      <c r="K33" s="4">
        <v>94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25.142857142857142</v>
      </c>
      <c r="R33" s="52"/>
    </row>
    <row r="34" spans="2:18" x14ac:dyDescent="0.25">
      <c r="B34" s="6">
        <v>26</v>
      </c>
      <c r="C34" s="6" t="s">
        <v>60</v>
      </c>
      <c r="D34" s="41" t="s">
        <v>78</v>
      </c>
      <c r="E34" s="41"/>
      <c r="F34" s="41"/>
      <c r="G34" s="41"/>
      <c r="H34" s="41"/>
      <c r="I34" s="41"/>
      <c r="J34" s="3">
        <v>82</v>
      </c>
      <c r="K34" s="4">
        <v>94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25.142857142857142</v>
      </c>
      <c r="R34" s="52"/>
    </row>
    <row r="35" spans="2:18" x14ac:dyDescent="0.25">
      <c r="B35" s="6">
        <v>27</v>
      </c>
      <c r="C35" s="6" t="s">
        <v>55</v>
      </c>
      <c r="D35" s="41" t="s">
        <v>79</v>
      </c>
      <c r="E35" s="41"/>
      <c r="F35" s="41"/>
      <c r="G35" s="41"/>
      <c r="H35" s="41"/>
      <c r="I35" s="41"/>
      <c r="J35" s="3">
        <v>52</v>
      </c>
      <c r="K35" s="4">
        <v>64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16.571428571428573</v>
      </c>
      <c r="R35" s="52"/>
    </row>
    <row r="36" spans="2:18" x14ac:dyDescent="0.25">
      <c r="B36" s="6">
        <f t="shared" si="1"/>
        <v>28</v>
      </c>
      <c r="C36" s="6" t="s">
        <v>56</v>
      </c>
      <c r="D36" s="41" t="s">
        <v>80</v>
      </c>
      <c r="E36" s="41"/>
      <c r="F36" s="41"/>
      <c r="G36" s="41"/>
      <c r="H36" s="41"/>
      <c r="I36" s="41"/>
      <c r="J36" s="3">
        <v>99</v>
      </c>
      <c r="K36" s="4">
        <v>95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27.714285714285715</v>
      </c>
      <c r="R36" s="52"/>
    </row>
    <row r="37" spans="2:18" x14ac:dyDescent="0.25">
      <c r="B37" s="6">
        <f t="shared" si="1"/>
        <v>29</v>
      </c>
      <c r="C37" s="6" t="s">
        <v>57</v>
      </c>
      <c r="D37" s="41" t="s">
        <v>81</v>
      </c>
      <c r="E37" s="41"/>
      <c r="F37" s="41"/>
      <c r="G37" s="41"/>
      <c r="H37" s="41"/>
      <c r="I37" s="41"/>
      <c r="J37" s="3">
        <v>98</v>
      </c>
      <c r="K37" s="4">
        <v>95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27.571428571428573</v>
      </c>
      <c r="R37" s="52"/>
    </row>
    <row r="38" spans="2:18" x14ac:dyDescent="0.25">
      <c r="B38" s="6">
        <f t="shared" si="1"/>
        <v>30</v>
      </c>
      <c r="C38" s="6" t="s">
        <v>58</v>
      </c>
      <c r="D38" s="41" t="s">
        <v>82</v>
      </c>
      <c r="E38" s="41"/>
      <c r="F38" s="41"/>
      <c r="G38" s="41"/>
      <c r="H38" s="41"/>
      <c r="I38" s="41"/>
      <c r="J38" s="3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8" x14ac:dyDescent="0.25">
      <c r="B39" s="6">
        <f t="shared" si="1"/>
        <v>31</v>
      </c>
      <c r="C39" s="6" t="s">
        <v>59</v>
      </c>
      <c r="D39" s="41" t="s">
        <v>83</v>
      </c>
      <c r="E39" s="41"/>
      <c r="F39" s="41"/>
      <c r="G39" s="41"/>
      <c r="H39" s="41"/>
      <c r="I39" s="41"/>
      <c r="J39" s="3">
        <v>88</v>
      </c>
      <c r="K39" s="4">
        <v>91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25.571428571428573</v>
      </c>
      <c r="R39" s="52"/>
    </row>
    <row r="40" spans="2:18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ref="Q40:Q50" si="2">SUM(J40:P40)/7</f>
        <v>0</v>
      </c>
    </row>
    <row r="41" spans="2:18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8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8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8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8" x14ac:dyDescent="0.25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8" x14ac:dyDescent="0.25">
      <c r="B46" s="6">
        <f t="shared" si="1"/>
        <v>38</v>
      </c>
      <c r="C46" s="6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8" x14ac:dyDescent="0.25">
      <c r="B47" s="6">
        <f t="shared" si="1"/>
        <v>39</v>
      </c>
      <c r="C47" s="6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8" x14ac:dyDescent="0.25">
      <c r="B48" s="6">
        <f t="shared" si="1"/>
        <v>40</v>
      </c>
      <c r="C48" s="6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6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6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6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ref="Q51:Q53" si="3">SUM(J51:P51)/7</f>
        <v>0</v>
      </c>
    </row>
    <row r="52" spans="2:17" x14ac:dyDescent="0.25">
      <c r="B52" s="6">
        <f t="shared" si="1"/>
        <v>44</v>
      </c>
      <c r="C52" s="6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46</v>
      </c>
      <c r="C54" s="3"/>
      <c r="D54" s="33"/>
      <c r="E54" s="34"/>
      <c r="F54" s="34"/>
      <c r="G54" s="34"/>
      <c r="H54" s="34"/>
      <c r="I54" s="35"/>
      <c r="J54" s="19"/>
      <c r="K54" s="19"/>
      <c r="L54" s="19"/>
      <c r="M54" s="19"/>
      <c r="N54" s="19"/>
      <c r="O54" s="19"/>
      <c r="P54" s="19"/>
      <c r="Q54" s="20"/>
    </row>
    <row r="55" spans="2:17" x14ac:dyDescent="0.25">
      <c r="C55" s="30"/>
      <c r="D55" s="30"/>
      <c r="E55" s="1"/>
      <c r="H55" s="36" t="s">
        <v>19</v>
      </c>
      <c r="I55" s="36"/>
      <c r="J55" s="11">
        <f>COUNTIF(J10:J54,"&gt;=70")</f>
        <v>19</v>
      </c>
      <c r="K55" s="11">
        <f>COUNTIF(K10:K54,"&gt;=70")</f>
        <v>19</v>
      </c>
      <c r="L55" s="12">
        <f t="shared" ref="L55:Q55" si="4">COUNTIF(L9:L53,"&lt;70")</f>
        <v>31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45</v>
      </c>
    </row>
    <row r="56" spans="2:17" x14ac:dyDescent="0.25">
      <c r="C56" s="30"/>
      <c r="D56" s="30"/>
      <c r="E56" s="8"/>
      <c r="H56" s="37" t="s">
        <v>20</v>
      </c>
      <c r="I56" s="37"/>
      <c r="J56" s="12">
        <f>COUNTIF(J10:J54,"&lt;70")</f>
        <v>11</v>
      </c>
      <c r="K56" s="12">
        <f>COUNTIF(K10:K54,"&lt;70")</f>
        <v>11</v>
      </c>
      <c r="L56" s="12">
        <f t="shared" ref="L56:Q56" si="5">COUNT(L9:L53)</f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45</v>
      </c>
    </row>
    <row r="57" spans="2:17" x14ac:dyDescent="0.25">
      <c r="C57" s="30"/>
      <c r="D57" s="30"/>
      <c r="E57" s="30"/>
      <c r="H57" s="37" t="s">
        <v>21</v>
      </c>
      <c r="I57" s="37"/>
      <c r="J57" s="12">
        <f>COUNT(J9:J39)</f>
        <v>31</v>
      </c>
      <c r="K57" s="12">
        <f t="shared" ref="K57:P57" si="6">COUNT(K9:K39)</f>
        <v>31</v>
      </c>
      <c r="L57" s="12">
        <f t="shared" si="6"/>
        <v>31</v>
      </c>
      <c r="M57" s="12">
        <f t="shared" si="6"/>
        <v>31</v>
      </c>
      <c r="N57" s="12">
        <f t="shared" si="6"/>
        <v>31</v>
      </c>
      <c r="O57" s="12">
        <f t="shared" si="6"/>
        <v>31</v>
      </c>
      <c r="P57" s="12">
        <f t="shared" si="6"/>
        <v>31</v>
      </c>
      <c r="Q57" s="12">
        <v>45</v>
      </c>
    </row>
    <row r="58" spans="2:17" x14ac:dyDescent="0.25">
      <c r="C58" s="30"/>
      <c r="D58" s="30"/>
      <c r="E58" s="1"/>
      <c r="H58" s="38" t="s">
        <v>16</v>
      </c>
      <c r="I58" s="38"/>
      <c r="J58" s="13">
        <f>J55/J57</f>
        <v>0.61290322580645162</v>
      </c>
      <c r="K58" s="13">
        <f>K55/K57</f>
        <v>0.61290322580645162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</row>
    <row r="59" spans="2:17" x14ac:dyDescent="0.25">
      <c r="C59" s="30"/>
      <c r="D59" s="30"/>
      <c r="E59" s="1"/>
      <c r="H59" s="38" t="s">
        <v>17</v>
      </c>
      <c r="I59" s="38"/>
      <c r="J59" s="13">
        <f>J56/J57</f>
        <v>0.35483870967741937</v>
      </c>
      <c r="K59" s="13">
        <f>K56/K57</f>
        <v>0.35483870967741937</v>
      </c>
      <c r="L59" s="14">
        <v>1</v>
      </c>
      <c r="M59" s="14">
        <v>1</v>
      </c>
      <c r="N59" s="14">
        <v>1</v>
      </c>
      <c r="O59" s="14">
        <v>1</v>
      </c>
      <c r="P59" s="14">
        <v>1</v>
      </c>
      <c r="Q59" s="14">
        <v>1</v>
      </c>
    </row>
    <row r="60" spans="2:17" x14ac:dyDescent="0.25">
      <c r="C60" s="30"/>
      <c r="D60" s="30"/>
      <c r="E60" s="8"/>
    </row>
    <row r="61" spans="2:17" x14ac:dyDescent="0.25">
      <c r="C61" s="1"/>
      <c r="D61" s="1"/>
      <c r="E61" s="8"/>
    </row>
  </sheetData>
  <mergeCells count="66">
    <mergeCell ref="D46:I46"/>
    <mergeCell ref="D52:I52"/>
    <mergeCell ref="D53:I53"/>
    <mergeCell ref="D54:I54"/>
    <mergeCell ref="D47:I47"/>
    <mergeCell ref="D48:I48"/>
    <mergeCell ref="D49:I49"/>
    <mergeCell ref="D50:I50"/>
    <mergeCell ref="D51:I51"/>
    <mergeCell ref="D41:I41"/>
    <mergeCell ref="D42:I42"/>
    <mergeCell ref="D43:I43"/>
    <mergeCell ref="D44:I44"/>
    <mergeCell ref="D45:I45"/>
    <mergeCell ref="D40:I40"/>
    <mergeCell ref="D31:I31"/>
    <mergeCell ref="D34:I34"/>
    <mergeCell ref="D32:I32"/>
    <mergeCell ref="D33:I33"/>
    <mergeCell ref="D35:I35"/>
    <mergeCell ref="D36:I36"/>
    <mergeCell ref="D37:I37"/>
    <mergeCell ref="D38:I38"/>
    <mergeCell ref="D39:I39"/>
    <mergeCell ref="B2:P2"/>
    <mergeCell ref="D27:I27"/>
    <mergeCell ref="D9:I9"/>
    <mergeCell ref="D15:I15"/>
    <mergeCell ref="D16:I16"/>
    <mergeCell ref="D26:I26"/>
    <mergeCell ref="D25:I25"/>
    <mergeCell ref="D20:I20"/>
    <mergeCell ref="D22:I22"/>
    <mergeCell ref="D23:I23"/>
    <mergeCell ref="D30:I30"/>
    <mergeCell ref="D14:I14"/>
    <mergeCell ref="D17:I17"/>
    <mergeCell ref="D18:I18"/>
    <mergeCell ref="D19:I19"/>
    <mergeCell ref="D21:I21"/>
    <mergeCell ref="C60:D60"/>
    <mergeCell ref="I6:J6"/>
    <mergeCell ref="K6:P6"/>
    <mergeCell ref="C3:P3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28:I28"/>
    <mergeCell ref="D29:I29"/>
    <mergeCell ref="H55:I55"/>
    <mergeCell ref="H56:I56"/>
    <mergeCell ref="H57:I57"/>
    <mergeCell ref="H58:I58"/>
    <mergeCell ref="H59:I59"/>
    <mergeCell ref="C55:D55"/>
    <mergeCell ref="C56:D56"/>
    <mergeCell ref="C57:E57"/>
    <mergeCell ref="C58:D58"/>
    <mergeCell ref="C59:D5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49" zoomScaleNormal="10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1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1" x14ac:dyDescent="0.25">
      <c r="C4" t="s">
        <v>0</v>
      </c>
      <c r="D4" s="27" t="s">
        <v>186</v>
      </c>
      <c r="E4" s="27"/>
      <c r="F4" s="27"/>
      <c r="G4" s="27"/>
      <c r="I4" t="s">
        <v>1</v>
      </c>
      <c r="J4" s="28" t="s">
        <v>185</v>
      </c>
      <c r="K4" s="28"/>
      <c r="M4" t="s">
        <v>2</v>
      </c>
      <c r="N4" s="29">
        <v>45079</v>
      </c>
      <c r="O4" s="2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8" t="s">
        <v>154</v>
      </c>
      <c r="E6" s="28"/>
      <c r="F6" s="28"/>
      <c r="G6" s="28"/>
      <c r="I6" s="30" t="s">
        <v>22</v>
      </c>
      <c r="J6" s="30"/>
      <c r="K6" s="31" t="s">
        <v>155</v>
      </c>
      <c r="L6" s="31"/>
      <c r="M6" s="31"/>
      <c r="N6" s="31"/>
      <c r="O6" s="31"/>
      <c r="P6" s="3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106</v>
      </c>
      <c r="D9" s="48" t="s">
        <v>25</v>
      </c>
      <c r="E9" s="49"/>
      <c r="F9" s="49"/>
      <c r="G9" s="49"/>
      <c r="H9" s="49"/>
      <c r="I9" s="50"/>
      <c r="J9" s="4">
        <v>96</v>
      </c>
      <c r="K9" s="4">
        <v>99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  <c r="R9" s="52"/>
      <c r="S9" s="53"/>
      <c r="T9" s="53"/>
      <c r="U9" s="53"/>
    </row>
    <row r="10" spans="2:21" x14ac:dyDescent="0.25">
      <c r="B10" s="6">
        <f>B9+1</f>
        <v>2</v>
      </c>
      <c r="C10" s="6" t="s">
        <v>107</v>
      </c>
      <c r="D10" s="48" t="s">
        <v>26</v>
      </c>
      <c r="E10" s="49"/>
      <c r="F10" s="49"/>
      <c r="G10" s="49"/>
      <c r="H10" s="49"/>
      <c r="I10" s="50"/>
      <c r="J10" s="4">
        <v>92</v>
      </c>
      <c r="K10" s="4">
        <v>88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  <c r="R10" s="52"/>
      <c r="S10" s="53"/>
      <c r="T10" s="53"/>
      <c r="U10" s="53"/>
    </row>
    <row r="11" spans="2:21" x14ac:dyDescent="0.25">
      <c r="B11" s="6">
        <f t="shared" ref="B11:B54" si="1">B10+1</f>
        <v>3</v>
      </c>
      <c r="C11" s="6" t="s">
        <v>108</v>
      </c>
      <c r="D11" s="48" t="s">
        <v>27</v>
      </c>
      <c r="E11" s="49"/>
      <c r="F11" s="49"/>
      <c r="G11" s="49"/>
      <c r="H11" s="49"/>
      <c r="I11" s="50"/>
      <c r="J11" s="4">
        <v>94</v>
      </c>
      <c r="K11" s="4">
        <v>89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26.142857142857142</v>
      </c>
      <c r="R11" s="52"/>
      <c r="S11" s="53"/>
      <c r="T11" s="53"/>
      <c r="U11" s="53"/>
    </row>
    <row r="12" spans="2:21" x14ac:dyDescent="0.25">
      <c r="B12" s="6">
        <f t="shared" si="1"/>
        <v>4</v>
      </c>
      <c r="C12" s="6" t="s">
        <v>109</v>
      </c>
      <c r="D12" s="48" t="s">
        <v>28</v>
      </c>
      <c r="E12" s="49"/>
      <c r="F12" s="49"/>
      <c r="G12" s="49"/>
      <c r="H12" s="49"/>
      <c r="I12" s="50"/>
      <c r="J12" s="4">
        <v>90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  <c r="R12" s="52"/>
      <c r="S12" s="53"/>
      <c r="T12" s="53"/>
      <c r="U12" s="53"/>
    </row>
    <row r="13" spans="2:21" x14ac:dyDescent="0.25">
      <c r="B13" s="6">
        <f t="shared" si="1"/>
        <v>5</v>
      </c>
      <c r="C13" s="6" t="s">
        <v>110</v>
      </c>
      <c r="D13" s="48" t="s">
        <v>29</v>
      </c>
      <c r="E13" s="49"/>
      <c r="F13" s="49"/>
      <c r="G13" s="49"/>
      <c r="H13" s="49"/>
      <c r="I13" s="50"/>
      <c r="J13" s="4">
        <v>95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26.142857142857142</v>
      </c>
      <c r="R13" s="52"/>
      <c r="S13" s="53"/>
      <c r="T13" s="53"/>
      <c r="U13" s="53"/>
    </row>
    <row r="14" spans="2:21" x14ac:dyDescent="0.25">
      <c r="B14" s="6">
        <f t="shared" si="1"/>
        <v>6</v>
      </c>
      <c r="C14" s="6" t="s">
        <v>111</v>
      </c>
      <c r="D14" s="48" t="s">
        <v>30</v>
      </c>
      <c r="E14" s="49"/>
      <c r="F14" s="49"/>
      <c r="G14" s="49"/>
      <c r="H14" s="49"/>
      <c r="I14" s="50"/>
      <c r="J14" s="4">
        <v>84</v>
      </c>
      <c r="K14" s="4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  <c r="R14" s="52"/>
      <c r="S14" s="53"/>
      <c r="T14" s="53"/>
      <c r="U14" s="53"/>
    </row>
    <row r="15" spans="2:21" x14ac:dyDescent="0.25">
      <c r="B15" s="6">
        <f t="shared" si="1"/>
        <v>7</v>
      </c>
      <c r="C15" s="6" t="s">
        <v>112</v>
      </c>
      <c r="D15" s="48" t="s">
        <v>31</v>
      </c>
      <c r="E15" s="49"/>
      <c r="F15" s="49"/>
      <c r="G15" s="49"/>
      <c r="H15" s="49"/>
      <c r="I15" s="50"/>
      <c r="J15" s="4">
        <v>90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  <c r="R15" s="52"/>
      <c r="S15" s="53"/>
      <c r="T15" s="53"/>
      <c r="U15" s="53"/>
    </row>
    <row r="16" spans="2:21" x14ac:dyDescent="0.25">
      <c r="B16" s="6">
        <v>8</v>
      </c>
      <c r="C16" s="6" t="s">
        <v>113</v>
      </c>
      <c r="D16" s="48" t="s">
        <v>38</v>
      </c>
      <c r="E16" s="49"/>
      <c r="F16" s="49"/>
      <c r="G16" s="49"/>
      <c r="H16" s="49"/>
      <c r="I16" s="50"/>
      <c r="J16" s="4">
        <v>82</v>
      </c>
      <c r="K16" s="4">
        <v>78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  <c r="R16" s="52"/>
      <c r="S16" s="53"/>
      <c r="T16" s="53"/>
      <c r="U16" s="53"/>
    </row>
    <row r="17" spans="2:21" x14ac:dyDescent="0.25">
      <c r="B17" s="6">
        <v>9</v>
      </c>
      <c r="C17" s="6" t="s">
        <v>114</v>
      </c>
      <c r="D17" s="48" t="s">
        <v>32</v>
      </c>
      <c r="E17" s="49"/>
      <c r="F17" s="49"/>
      <c r="G17" s="49"/>
      <c r="H17" s="49"/>
      <c r="I17" s="50"/>
      <c r="J17" s="4">
        <v>93</v>
      </c>
      <c r="K17" s="4">
        <v>76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24.142857142857142</v>
      </c>
      <c r="R17" s="52"/>
      <c r="S17" s="53"/>
      <c r="T17" s="53"/>
      <c r="U17" s="53"/>
    </row>
    <row r="18" spans="2:21" x14ac:dyDescent="0.25">
      <c r="B18" s="6">
        <f t="shared" si="1"/>
        <v>10</v>
      </c>
      <c r="C18" s="6" t="s">
        <v>115</v>
      </c>
      <c r="D18" s="48" t="s">
        <v>33</v>
      </c>
      <c r="E18" s="49"/>
      <c r="F18" s="49"/>
      <c r="G18" s="49"/>
      <c r="H18" s="49"/>
      <c r="I18" s="50"/>
      <c r="J18" s="4">
        <v>95</v>
      </c>
      <c r="K18" s="4">
        <v>88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26.142857142857142</v>
      </c>
      <c r="R18" s="52"/>
      <c r="S18" s="53"/>
      <c r="T18" s="53"/>
      <c r="U18" s="53"/>
    </row>
    <row r="19" spans="2:21" x14ac:dyDescent="0.25">
      <c r="B19" s="6">
        <f t="shared" si="1"/>
        <v>11</v>
      </c>
      <c r="C19" s="6" t="s">
        <v>116</v>
      </c>
      <c r="D19" s="48" t="s">
        <v>34</v>
      </c>
      <c r="E19" s="49"/>
      <c r="F19" s="49"/>
      <c r="G19" s="49"/>
      <c r="H19" s="49"/>
      <c r="I19" s="50"/>
      <c r="J19" s="4">
        <v>92</v>
      </c>
      <c r="K19" s="4">
        <v>83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  <c r="R19" s="52"/>
      <c r="S19" s="53"/>
      <c r="T19" s="53"/>
      <c r="U19" s="53"/>
    </row>
    <row r="20" spans="2:21" x14ac:dyDescent="0.25">
      <c r="B20" s="6">
        <f t="shared" si="1"/>
        <v>12</v>
      </c>
      <c r="C20" s="6" t="s">
        <v>117</v>
      </c>
      <c r="D20" s="42" t="s">
        <v>24</v>
      </c>
      <c r="E20" s="43"/>
      <c r="F20" s="43"/>
      <c r="G20" s="43"/>
      <c r="H20" s="43"/>
      <c r="I20" s="44"/>
      <c r="J20" s="4">
        <v>74</v>
      </c>
      <c r="K20" s="4">
        <v>34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15.428571428571429</v>
      </c>
      <c r="S20" s="54"/>
      <c r="T20" s="54"/>
      <c r="U20" s="53"/>
    </row>
    <row r="21" spans="2:21" x14ac:dyDescent="0.25">
      <c r="B21" s="6">
        <f t="shared" si="1"/>
        <v>13</v>
      </c>
      <c r="C21" s="6" t="s">
        <v>118</v>
      </c>
      <c r="D21" s="48" t="s">
        <v>35</v>
      </c>
      <c r="E21" s="49"/>
      <c r="F21" s="49"/>
      <c r="G21" s="49"/>
      <c r="H21" s="49"/>
      <c r="I21" s="50"/>
      <c r="J21" s="4">
        <v>83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  <c r="R21" s="52"/>
      <c r="S21" s="53"/>
      <c r="T21" s="53"/>
      <c r="U21" s="53"/>
    </row>
    <row r="22" spans="2:21" x14ac:dyDescent="0.25">
      <c r="B22" s="6">
        <f t="shared" si="1"/>
        <v>14</v>
      </c>
      <c r="C22" s="6" t="s">
        <v>119</v>
      </c>
      <c r="D22" s="48" t="s">
        <v>120</v>
      </c>
      <c r="E22" s="49"/>
      <c r="F22" s="49"/>
      <c r="G22" s="49"/>
      <c r="H22" s="49"/>
      <c r="I22" s="50"/>
      <c r="J22" s="4">
        <v>85</v>
      </c>
      <c r="K22" s="4">
        <v>77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23.142857142857142</v>
      </c>
      <c r="R22" s="52"/>
      <c r="S22" s="53"/>
      <c r="T22" s="53"/>
      <c r="U22" s="53"/>
    </row>
    <row r="23" spans="2:21" x14ac:dyDescent="0.25">
      <c r="B23" s="6">
        <f t="shared" si="1"/>
        <v>15</v>
      </c>
      <c r="C23" s="6" t="s">
        <v>121</v>
      </c>
      <c r="D23" s="48" t="s">
        <v>104</v>
      </c>
      <c r="E23" s="49"/>
      <c r="F23" s="49"/>
      <c r="G23" s="49"/>
      <c r="H23" s="49"/>
      <c r="I23" s="50"/>
      <c r="J23" s="4">
        <v>96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27.285714285714285</v>
      </c>
      <c r="R23" s="52"/>
      <c r="S23" s="53"/>
      <c r="T23" s="53"/>
      <c r="U23" s="53"/>
    </row>
    <row r="24" spans="2:21" x14ac:dyDescent="0.25">
      <c r="B24" s="6">
        <f t="shared" si="1"/>
        <v>16</v>
      </c>
      <c r="C24" s="6" t="s">
        <v>122</v>
      </c>
      <c r="D24" s="48" t="s">
        <v>105</v>
      </c>
      <c r="E24" s="49"/>
      <c r="F24" s="49"/>
      <c r="G24" s="49"/>
      <c r="H24" s="49"/>
      <c r="I24" s="50"/>
      <c r="J24" s="4">
        <v>94</v>
      </c>
      <c r="K24" s="4">
        <v>88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</v>
      </c>
      <c r="R24" s="52"/>
      <c r="S24" s="53"/>
      <c r="T24" s="53"/>
      <c r="U24" s="53"/>
    </row>
    <row r="25" spans="2:21" x14ac:dyDescent="0.25">
      <c r="B25" s="6">
        <f t="shared" si="1"/>
        <v>17</v>
      </c>
      <c r="C25" s="6" t="s">
        <v>123</v>
      </c>
      <c r="D25" s="48" t="s">
        <v>36</v>
      </c>
      <c r="E25" s="49"/>
      <c r="F25" s="49"/>
      <c r="G25" s="49"/>
      <c r="H25" s="49"/>
      <c r="I25" s="50"/>
      <c r="J25" s="4">
        <v>89</v>
      </c>
      <c r="K25" s="4">
        <v>79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</v>
      </c>
      <c r="R25" s="52"/>
      <c r="S25" s="53"/>
      <c r="T25" s="53"/>
      <c r="U25" s="53"/>
    </row>
    <row r="26" spans="2:21" x14ac:dyDescent="0.25">
      <c r="B26" s="6">
        <f t="shared" si="1"/>
        <v>18</v>
      </c>
      <c r="C26" s="6" t="s">
        <v>124</v>
      </c>
      <c r="D26" s="48" t="s">
        <v>37</v>
      </c>
      <c r="E26" s="49"/>
      <c r="F26" s="49"/>
      <c r="G26" s="49"/>
      <c r="H26" s="49"/>
      <c r="I26" s="50"/>
      <c r="J26" s="4">
        <v>89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22.714285714285715</v>
      </c>
      <c r="R26" s="52"/>
      <c r="S26" s="53"/>
      <c r="T26" s="54"/>
      <c r="U26" s="53"/>
    </row>
    <row r="27" spans="2:21" x14ac:dyDescent="0.25">
      <c r="B27" s="6">
        <f t="shared" si="1"/>
        <v>19</v>
      </c>
      <c r="C27" s="6"/>
      <c r="D27" s="48"/>
      <c r="E27" s="49"/>
      <c r="F27" s="49"/>
      <c r="G27" s="49"/>
      <c r="H27" s="49"/>
      <c r="I27" s="50"/>
      <c r="J27" s="4"/>
      <c r="K27" s="4"/>
      <c r="L27" s="4"/>
      <c r="M27" s="4"/>
      <c r="N27" s="4"/>
      <c r="O27" s="4"/>
      <c r="P27" s="4"/>
      <c r="Q27" s="10">
        <f t="shared" si="0"/>
        <v>0</v>
      </c>
      <c r="S27" s="54"/>
      <c r="T27" s="54"/>
      <c r="U27" s="54"/>
    </row>
    <row r="28" spans="2:21" x14ac:dyDescent="0.25">
      <c r="B28" s="6">
        <f t="shared" si="1"/>
        <v>20</v>
      </c>
      <c r="C28" s="6"/>
      <c r="D28" s="48"/>
      <c r="E28" s="49"/>
      <c r="F28" s="49"/>
      <c r="G28" s="49"/>
      <c r="H28" s="49"/>
      <c r="I28" s="5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1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1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21"/>
      <c r="E53" s="21"/>
      <c r="F53" s="21"/>
      <c r="G53" s="21"/>
      <c r="H53" s="21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B54" s="6">
        <f t="shared" si="1"/>
        <v>46</v>
      </c>
      <c r="C54" s="3"/>
      <c r="D54" s="33"/>
      <c r="E54" s="34"/>
      <c r="F54" s="34"/>
      <c r="G54" s="34"/>
      <c r="H54" s="34"/>
      <c r="I54" s="35"/>
      <c r="J54" s="19"/>
      <c r="K54" s="19"/>
      <c r="L54" s="19"/>
      <c r="M54" s="19"/>
      <c r="N54" s="19"/>
      <c r="O54" s="19"/>
      <c r="P54" s="19"/>
      <c r="Q54" s="20"/>
    </row>
    <row r="55" spans="2:17" x14ac:dyDescent="0.25">
      <c r="C55" s="30"/>
      <c r="D55" s="30"/>
      <c r="E55" s="1"/>
      <c r="H55" s="36" t="s">
        <v>19</v>
      </c>
      <c r="I55" s="36"/>
      <c r="J55" s="11">
        <f>COUNTIF(J9:J53,"&gt;=70")</f>
        <v>18</v>
      </c>
      <c r="K55" s="11">
        <f>COUNTIF(K9:K53,"&gt;=70")</f>
        <v>17</v>
      </c>
      <c r="L55" s="12">
        <f t="shared" ref="L55:Q55" si="3">COUNTIF(L9:L53,"&lt;70")</f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30"/>
      <c r="D56" s="30"/>
      <c r="E56" s="8"/>
      <c r="H56" s="37" t="s">
        <v>20</v>
      </c>
      <c r="I56" s="37"/>
      <c r="J56" s="12">
        <f>COUNTIF(J9:J46,"&lt;70")</f>
        <v>0</v>
      </c>
      <c r="K56" s="12">
        <f>COUNTIF(K9:K46,"&lt;70")</f>
        <v>1</v>
      </c>
      <c r="L56" s="12">
        <f t="shared" ref="L56:Q56" si="4">COUNT(L9:L53)</f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30"/>
      <c r="D57" s="30"/>
      <c r="E57" s="30"/>
      <c r="H57" s="37" t="s">
        <v>21</v>
      </c>
      <c r="I57" s="37"/>
      <c r="J57" s="12">
        <v>18</v>
      </c>
      <c r="K57" s="12">
        <v>18</v>
      </c>
      <c r="L57" s="14">
        <f t="shared" ref="L57:Q57" si="5">L54/L56</f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30"/>
      <c r="D58" s="30"/>
      <c r="E58" s="1"/>
      <c r="H58" s="38" t="s">
        <v>16</v>
      </c>
      <c r="I58" s="38"/>
      <c r="J58" s="14">
        <v>1</v>
      </c>
      <c r="K58" s="14">
        <f t="shared" ref="K58" si="6">K55/K57</f>
        <v>0.94444444444444442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</row>
    <row r="59" spans="2:17" x14ac:dyDescent="0.25">
      <c r="C59" s="30"/>
      <c r="D59" s="30"/>
      <c r="E59" s="1"/>
      <c r="H59" s="38" t="s">
        <v>17</v>
      </c>
      <c r="I59" s="38"/>
      <c r="J59" s="13">
        <f>J56/J57</f>
        <v>0</v>
      </c>
      <c r="K59" s="13">
        <f>K56/K57</f>
        <v>5.5555555555555552E-2</v>
      </c>
      <c r="L59" s="59">
        <v>1</v>
      </c>
      <c r="M59" s="59">
        <v>1</v>
      </c>
      <c r="N59" s="59">
        <v>1</v>
      </c>
      <c r="O59" s="59">
        <v>1</v>
      </c>
      <c r="P59" s="59">
        <v>1</v>
      </c>
      <c r="Q59" s="59">
        <v>1</v>
      </c>
    </row>
    <row r="60" spans="2:17" x14ac:dyDescent="0.25">
      <c r="C60" s="30"/>
      <c r="D60" s="30"/>
      <c r="E60" s="8"/>
    </row>
    <row r="61" spans="2:17" x14ac:dyDescent="0.25">
      <c r="C61" s="1"/>
      <c r="D61" s="1"/>
      <c r="E61" s="8"/>
      <c r="J61" s="39"/>
      <c r="K61" s="39"/>
      <c r="L61" s="39"/>
      <c r="M61" s="39"/>
      <c r="N61" s="39"/>
      <c r="O61" s="39"/>
      <c r="P61" s="39"/>
    </row>
    <row r="62" spans="2:17" x14ac:dyDescent="0.25">
      <c r="J62" s="40" t="s">
        <v>18</v>
      </c>
      <c r="K62" s="40"/>
      <c r="L62" s="40"/>
      <c r="M62" s="40"/>
      <c r="N62" s="40"/>
      <c r="O62" s="40"/>
      <c r="P62" s="40"/>
    </row>
  </sheetData>
  <mergeCells count="68">
    <mergeCell ref="C59:D59"/>
    <mergeCell ref="H59:I59"/>
    <mergeCell ref="C60:D60"/>
    <mergeCell ref="J61:P61"/>
    <mergeCell ref="J62:P62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Q. ANALITICA </vt:lpstr>
      <vt:lpstr>2. MICROBIOLOGIA</vt:lpstr>
      <vt:lpstr>3. A. INSTRUMENTAL</vt:lpstr>
      <vt:lpstr>4. CONSERVACION DE 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2023-03-21T15:13:53Z</cp:lastPrinted>
  <dcterms:created xsi:type="dcterms:W3CDTF">2023-03-14T19:16:59Z</dcterms:created>
  <dcterms:modified xsi:type="dcterms:W3CDTF">2023-06-03T04:01:18Z</dcterms:modified>
</cp:coreProperties>
</file>