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8_{90AEBE8D-51A1-4431-9567-247AF8ABD48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I17" i="23"/>
  <c r="I16" i="23"/>
  <c r="L15" i="23"/>
  <c r="I15" i="23"/>
  <c r="E14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D14" i="22"/>
  <c r="E14" i="22"/>
  <c r="B10" i="22"/>
  <c r="B37" i="22"/>
  <c r="L8" i="22"/>
  <c r="H8" i="22"/>
  <c r="E8" i="22"/>
  <c r="K28" i="22"/>
  <c r="G28" i="22"/>
  <c r="F28" i="22"/>
  <c r="L17" i="22"/>
  <c r="I17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5" i="24" l="1"/>
  <c r="I15" i="24"/>
  <c r="L14" i="24"/>
  <c r="I14" i="24"/>
  <c r="L14" i="23"/>
  <c r="I14" i="23"/>
  <c r="E28" i="25"/>
  <c r="E28" i="24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<sst xmlns="http://schemas.openxmlformats.org/spreadsheetml/2006/main" count="254" uniqueCount="51">
  <si>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</si>
  <si>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</si>
  <si>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</si>
  <si>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</si>
  <si>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</si>
  <si>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</si>
  <si>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</si>
  <si>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</si>
  <si>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</si>
  <si>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</si>
  <si>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</si>
  <si>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</si>
  <si>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</si>
  <si>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</si>
  <si>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</si>
  <si>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</si>
  <si>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</si>
  <si>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</si>
  <si>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</si>
  <si>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</si>
  <si>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</si>
  <si>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</si>
  <si>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</si>
  <si>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</si>
  <si>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</si>
  <si>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</si>
  <si>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</si>
  <si>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</si>
  <si>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</si>
  <si>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</si>
  <si>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</si>
  <si>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</si>
  <si>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</si>
  <si>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</si>
  <si>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</si>
  <si>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</si>
  <si>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</si>
  <si>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FORMULACIÓN Y EVALUACIÓN DE PROYECTOS</t>
  </si>
  <si>
    <t>FUNCIÓN ADMINISTRATIVA 1</t>
  </si>
  <si>
    <t>805B</t>
  </si>
  <si>
    <t>205A</t>
  </si>
  <si>
    <t>FUNDAMENTOS DE MERCADOTECNIA</t>
  </si>
  <si>
    <t>DESARROLLO SUSTENTABLE</t>
  </si>
  <si>
    <t>405C</t>
  </si>
  <si>
    <t>405B</t>
  </si>
  <si>
    <t>II</t>
  </si>
  <si>
    <t>III</t>
  </si>
  <si>
    <t>FEBRERO - JULIO 2023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</si>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</sst>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96" zoomScaleNormal="96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4</v>
      </c>
      <c r="I8" s="38" t="s">
        <v>7</v>
      </c>
      <c r="J8" s="38"/>
      <c r="K8" s="38"/>
      <c r="L8" s="32" t="s">
        <v>47</v>
      </c>
      <c r="M8" s="32"/>
      <c r="N8" s="32"/>
    </row>
    <row r="10" spans="1:17" x14ac:dyDescent="0.2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  <c r="P13" s="1">
        <v>27</v>
      </c>
      <c r="Q13" s="1">
        <f>P13/P14</f>
        <v>0.84375</v>
      </c>
    </row>
    <row r="14" spans="1:17" s="11" customFormat="1" ht="25.5" x14ac:dyDescent="0.2">
      <c r="A14" s="8" t="s">
        <v>37</v>
      </c>
      <c r="B14" s="9" t="s">
        <v>21</v>
      </c>
      <c r="C14" s="9" t="s">
        <v>39</v>
      </c>
      <c r="D14" s="9" t="s">
        <v>31</v>
      </c>
      <c r="E14" s="9">
        <v>19</v>
      </c>
      <c r="F14" s="9">
        <v>17</v>
      </c>
      <c r="G14" s="9">
        <v>0</v>
      </c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3">
        <v>0.82330000000000003</v>
      </c>
      <c r="N14" s="15">
        <v>0.89470000000000005</v>
      </c>
      <c r="P14" s="11">
        <v>32</v>
      </c>
    </row>
    <row r="15" spans="1:17" s="11" customFormat="1" x14ac:dyDescent="0.2">
      <c r="A15" s="8" t="s">
        <v>38</v>
      </c>
      <c r="B15" s="9" t="s">
        <v>21</v>
      </c>
      <c r="C15" s="9" t="s">
        <v>40</v>
      </c>
      <c r="D15" s="9" t="s">
        <v>31</v>
      </c>
      <c r="E15" s="9">
        <v>29</v>
      </c>
      <c r="F15" s="9">
        <v>29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0.9224</v>
      </c>
      <c r="N15" s="15">
        <v>0.62060000000000004</v>
      </c>
    </row>
    <row r="16" spans="1:17" s="11" customFormat="1" x14ac:dyDescent="0.2">
      <c r="A16" s="8" t="s">
        <v>41</v>
      </c>
      <c r="B16" s="9" t="s">
        <v>21</v>
      </c>
      <c r="C16" s="9" t="s">
        <v>43</v>
      </c>
      <c r="D16" s="9" t="s">
        <v>31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4">
        <v>0.89149999999999996</v>
      </c>
      <c r="N16" s="15">
        <v>0.65</v>
      </c>
    </row>
    <row r="17" spans="1:14" s="11" customFormat="1" x14ac:dyDescent="0.2">
      <c r="A17" s="8" t="s">
        <v>42</v>
      </c>
      <c r="B17" s="9" t="s">
        <v>21</v>
      </c>
      <c r="C17" s="9" t="s">
        <v>44</v>
      </c>
      <c r="D17" s="9" t="s">
        <v>31</v>
      </c>
      <c r="E17" s="9">
        <v>19</v>
      </c>
      <c r="F17" s="9">
        <v>19</v>
      </c>
      <c r="G17" s="9">
        <v>0</v>
      </c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24">
        <v>0.91579999999999995</v>
      </c>
      <c r="N17" s="15">
        <v>0.31569999999999998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0.88824999999999998</v>
      </c>
      <c r="N28" s="19">
        <f>AVERAGE(N14:N27)</f>
        <v>0.62025000000000008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4" zoomScaleNormal="100" zoomScaleSheetLayoutView="100" workbookViewId="0">
      <selection activeCell="E14" sqref="E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JULIO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37</v>
      </c>
      <c r="B14" s="9" t="s">
        <v>45</v>
      </c>
      <c r="C14" s="9" t="s">
        <v>39</v>
      </c>
      <c r="D14" s="9" t="str">
        <f>'1'!D14</f>
        <v>DLA</v>
      </c>
      <c r="E14" s="9">
        <f>'1'!E14</f>
        <v>19</v>
      </c>
      <c r="F14" s="9">
        <v>19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4">
        <v>0.91800000000000004</v>
      </c>
      <c r="N14" s="15">
        <v>0.68420000000000003</v>
      </c>
    </row>
    <row r="15" spans="1:14" s="11" customFormat="1" ht="25.5" x14ac:dyDescent="0.2">
      <c r="A15" s="8" t="s">
        <v>37</v>
      </c>
      <c r="B15" s="9" t="s">
        <v>46</v>
      </c>
      <c r="C15" s="9" t="s">
        <v>39</v>
      </c>
      <c r="D15" s="9" t="s">
        <v>31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0.90500000000000003</v>
      </c>
      <c r="N15" s="15">
        <v>0.47360000000000002</v>
      </c>
    </row>
    <row r="16" spans="1:14" s="11" customFormat="1" x14ac:dyDescent="0.2">
      <c r="A16" s="21" t="s">
        <v>38</v>
      </c>
      <c r="B16" s="9" t="s">
        <v>45</v>
      </c>
      <c r="C16" s="9" t="s">
        <v>40</v>
      </c>
      <c r="D16" s="9" t="str">
        <f>'1'!D16</f>
        <v>DLA</v>
      </c>
      <c r="E16" s="9">
        <v>29</v>
      </c>
      <c r="F16" s="9">
        <v>27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v>0</v>
      </c>
      <c r="M16" s="24">
        <v>0.83899999999999997</v>
      </c>
      <c r="N16" s="15">
        <v>0.89649999999999996</v>
      </c>
    </row>
    <row r="17" spans="1:15" s="11" customFormat="1" x14ac:dyDescent="0.2">
      <c r="A17" s="21" t="s">
        <v>41</v>
      </c>
      <c r="B17" s="9" t="s">
        <v>45</v>
      </c>
      <c r="C17" s="9" t="s">
        <v>43</v>
      </c>
      <c r="D17" s="9" t="s">
        <v>31</v>
      </c>
      <c r="E17" s="9">
        <v>20</v>
      </c>
      <c r="F17" s="9">
        <v>19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0.85</v>
      </c>
      <c r="N17" s="15">
        <v>0.95</v>
      </c>
    </row>
    <row r="18" spans="1:15" s="11" customFormat="1" x14ac:dyDescent="0.2">
      <c r="A18" s="21" t="s">
        <v>42</v>
      </c>
      <c r="B18" s="9" t="s">
        <v>45</v>
      </c>
      <c r="C18" s="9" t="s">
        <v>44</v>
      </c>
      <c r="D18" s="9" t="s">
        <v>31</v>
      </c>
      <c r="E18" s="9">
        <v>19</v>
      </c>
      <c r="F18" s="9">
        <v>17</v>
      </c>
      <c r="G18" s="9">
        <v>0</v>
      </c>
      <c r="H18" s="10"/>
      <c r="I18" s="9">
        <v>2</v>
      </c>
      <c r="J18" s="10"/>
      <c r="K18" s="9">
        <v>0</v>
      </c>
      <c r="L18" s="10">
        <v>0</v>
      </c>
      <c r="M18" s="23">
        <v>0.83</v>
      </c>
      <c r="N18" s="15">
        <v>0.89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101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5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A17" sqref="A17: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36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JULIO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37</v>
      </c>
      <c r="B14" s="9" t="s">
        <v>48</v>
      </c>
      <c r="C14" s="9" t="s">
        <v>39</v>
      </c>
      <c r="D14" s="9" t="str">
        <f>'1'!D14</f>
        <v>DLA</v>
      </c>
      <c r="E14" s="9">
        <f>'1'!E14</f>
        <v>19</v>
      </c>
      <c r="F14" s="9">
        <v>19</v>
      </c>
      <c r="G14" s="9">
        <v>0</v>
      </c>
      <c r="H14" s="10"/>
      <c r="I14" s="9">
        <f t="shared" ref="I14:I17" si="0">(E14-SUM(F14:G14))-K14</f>
        <v>0</v>
      </c>
      <c r="J14" s="10"/>
      <c r="K14" s="9">
        <v>0</v>
      </c>
      <c r="L14" s="10">
        <f t="shared" ref="L14:L17" si="1">K14/E14</f>
        <v>0</v>
      </c>
      <c r="M14" s="23">
        <v>0.92</v>
      </c>
      <c r="N14" s="15">
        <v>0.68</v>
      </c>
    </row>
    <row r="15" spans="1:14" s="11" customFormat="1" x14ac:dyDescent="0.2">
      <c r="A15" s="21" t="s">
        <v>38</v>
      </c>
      <c r="B15" s="9" t="s">
        <v>46</v>
      </c>
      <c r="C15" s="9" t="s">
        <v>40</v>
      </c>
      <c r="D15" s="9" t="str">
        <f>'1'!D15</f>
        <v>DLA</v>
      </c>
      <c r="E15" s="9">
        <v>29</v>
      </c>
      <c r="F15" s="9">
        <v>26</v>
      </c>
      <c r="G15" s="9">
        <v>0</v>
      </c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4">
        <v>0.79690000000000005</v>
      </c>
      <c r="N15" s="22">
        <v>0.9</v>
      </c>
    </row>
    <row r="16" spans="1:14" s="11" customFormat="1" x14ac:dyDescent="0.2">
      <c r="A16" s="21" t="s">
        <v>41</v>
      </c>
      <c r="B16" s="9" t="s">
        <v>46</v>
      </c>
      <c r="C16" s="9" t="s">
        <v>43</v>
      </c>
      <c r="D16" s="9" t="str">
        <f>'1'!D16</f>
        <v>DLA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 t="s">
        <v>42</v>
      </c>
      <c r="B17" s="9" t="s">
        <v>46</v>
      </c>
      <c r="C17" s="9" t="s">
        <v>44</v>
      </c>
      <c r="D17" s="9" t="str">
        <f>'1'!D17</f>
        <v>DLA</v>
      </c>
      <c r="E17" s="9">
        <v>19</v>
      </c>
      <c r="F17" s="9">
        <v>18</v>
      </c>
      <c r="G17" s="9">
        <v>0</v>
      </c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83</v>
      </c>
      <c r="G28" s="17">
        <f>SUM(G14:G27)</f>
        <v>0</v>
      </c>
      <c r="H28" s="18">
        <f>SUM(F28:G28)/E28</f>
        <v>0.95402298850574707</v>
      </c>
      <c r="I28" s="17">
        <f t="shared" ref="I28" si="2">(E28-SUM(F28:G28))-K28</f>
        <v>4</v>
      </c>
      <c r="J28" s="18">
        <f t="shared" ref="J28" si="3">I28/E28</f>
        <v>4.5977011494252873E-2</v>
      </c>
      <c r="K28" s="17">
        <f>SUM(K14:K27)</f>
        <v>0</v>
      </c>
      <c r="L28" s="18">
        <f t="shared" ref="L28" si="4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20" sqref="A20: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JULIO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37</v>
      </c>
      <c r="B14" s="9" t="s">
        <v>49</v>
      </c>
      <c r="C14" s="9" t="s">
        <v>39</v>
      </c>
      <c r="D14" s="9" t="str">
        <f>'1'!D14</f>
        <v>DLA</v>
      </c>
      <c r="E14" s="9">
        <f>'1'!E14</f>
        <v>19</v>
      </c>
      <c r="F14" s="9">
        <v>19</v>
      </c>
      <c r="G14" s="9">
        <v>0</v>
      </c>
      <c r="H14" s="10"/>
      <c r="I14" s="9">
        <f t="shared" ref="I14:I15" si="0">(E14-SUM(F14:G14))-K14</f>
        <v>0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ht="25.5" x14ac:dyDescent="0.2">
      <c r="A15" s="8" t="s">
        <v>37</v>
      </c>
      <c r="B15" s="9" t="s">
        <v>50</v>
      </c>
      <c r="C15" s="9" t="s">
        <v>39</v>
      </c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 t="s">
        <v>38</v>
      </c>
      <c r="B16" s="9" t="s">
        <v>48</v>
      </c>
      <c r="C16" s="9" t="s">
        <v>40</v>
      </c>
      <c r="D16" s="9" t="str">
        <f>'1'!D16</f>
        <v>DLA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 t="s">
        <v>38</v>
      </c>
      <c r="B17" s="9" t="s">
        <v>49</v>
      </c>
      <c r="C17" s="9" t="s">
        <v>40</v>
      </c>
      <c r="D17" s="9" t="str">
        <f>'1'!D17</f>
        <v>DLA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 t="s">
        <v>41</v>
      </c>
      <c r="B18" s="9" t="s">
        <v>48</v>
      </c>
      <c r="C18" s="9" t="s">
        <v>43</v>
      </c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 t="s">
        <v>41</v>
      </c>
      <c r="B19" s="9" t="s">
        <v>49</v>
      </c>
      <c r="C19" s="9" t="s">
        <v>43</v>
      </c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 t="s">
        <v>42</v>
      </c>
      <c r="B20" s="9" t="s">
        <v>48</v>
      </c>
      <c r="C20" s="9" t="s">
        <v>44</v>
      </c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 t="s">
        <v>42</v>
      </c>
      <c r="B21" s="9" t="s">
        <v>49</v>
      </c>
      <c r="C21" s="9" t="s">
        <v>44</v>
      </c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174</v>
      </c>
      <c r="F28" s="17">
        <f>SUM(F14:F27)</f>
        <v>158</v>
      </c>
      <c r="G28" s="17">
        <f>SUM(G14:G27)</f>
        <v>0</v>
      </c>
      <c r="H28" s="18">
        <f>SUM(F28:G28)/E28</f>
        <v>0.90804597701149425</v>
      </c>
      <c r="I28" s="17">
        <f t="shared" ref="I28" si="4">(E28-SUM(F28:G28))-K28</f>
        <v>16</v>
      </c>
      <c r="J28" s="18">
        <f t="shared" ref="J28" si="5">I28/E28</f>
        <v>9.1954022988505746E-2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95" zoomScaleNormal="9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">
        <v>36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JULIO 2023</v>
      </c>
      <c r="M8" s="32"/>
      <c r="N8" s="32"/>
    </row>
    <row r="10" spans="1:14" x14ac:dyDescent="0.2">
      <c r="A10" s="4" t="s">
        <v>8</v>
      </c>
      <c r="B10" s="32" t="str">
        <f>'1'!B10</f>
        <v>MCE.AARÓN SÁNCHEZ ISIDORO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37</v>
      </c>
      <c r="B14" s="9" t="s">
        <v>49</v>
      </c>
      <c r="C14" s="9" t="s">
        <v>39</v>
      </c>
      <c r="D14" s="9" t="str">
        <f>'1'!D14</f>
        <v>DLA</v>
      </c>
      <c r="E14" s="9">
        <f>'1'!E14</f>
        <v>19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45">
        <v>91</v>
      </c>
      <c r="N14" s="15">
        <v>0.73680000000000001</v>
      </c>
    </row>
    <row r="15" spans="1:14" s="11" customFormat="1" x14ac:dyDescent="0.2">
      <c r="A15" s="21" t="s">
        <v>38</v>
      </c>
      <c r="B15" s="9" t="s">
        <v>48</v>
      </c>
      <c r="C15" s="9" t="s">
        <v>40</v>
      </c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 t="s">
        <v>41</v>
      </c>
      <c r="B16" s="9" t="s">
        <v>48</v>
      </c>
      <c r="C16" s="9" t="s">
        <v>43</v>
      </c>
      <c r="D16" s="9" t="s">
        <v>31</v>
      </c>
      <c r="E16" s="9">
        <v>20</v>
      </c>
      <c r="F16" s="9">
        <v>19</v>
      </c>
      <c r="G16" s="9"/>
      <c r="H16" s="10">
        <v>0.95</v>
      </c>
      <c r="I16" s="9">
        <v>1</v>
      </c>
      <c r="J16" s="10">
        <v>0.05</v>
      </c>
      <c r="K16" s="9">
        <v>0</v>
      </c>
      <c r="L16" s="10">
        <v>0</v>
      </c>
      <c r="M16" s="9">
        <v>87</v>
      </c>
      <c r="N16" s="15">
        <v>0.75</v>
      </c>
    </row>
    <row r="17" spans="1:14" s="11" customFormat="1" x14ac:dyDescent="0.2">
      <c r="A17" s="21" t="s">
        <v>42</v>
      </c>
      <c r="B17" s="9" t="s">
        <v>48</v>
      </c>
      <c r="C17" s="9" t="s">
        <v>44</v>
      </c>
      <c r="D17" s="9" t="s">
        <v>31</v>
      </c>
      <c r="E17" s="9">
        <v>19</v>
      </c>
      <c r="F17" s="9">
        <v>18</v>
      </c>
      <c r="G17" s="9"/>
      <c r="H17" s="10">
        <v>0.95</v>
      </c>
      <c r="I17" s="9">
        <v>1</v>
      </c>
      <c r="J17" s="10">
        <v>0.05</v>
      </c>
      <c r="K17" s="9">
        <v>0</v>
      </c>
      <c r="L17" s="10">
        <v>0</v>
      </c>
      <c r="M17" s="9">
        <v>88</v>
      </c>
      <c r="N17" s="15">
        <v>0.84209999999999996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77</v>
      </c>
      <c r="G28" s="17">
        <f>SUM(G14:G27)</f>
        <v>3</v>
      </c>
      <c r="H28" s="18">
        <f>SUM(F28:G28)/E28</f>
        <v>0.91954022988505746</v>
      </c>
      <c r="I28" s="17">
        <f t="shared" ref="I28" si="0">(E28-SUM(F28:G28))-K28</f>
        <v>7</v>
      </c>
      <c r="J28" s="18">
        <f t="shared" ref="J28" si="1">I28/E28</f>
        <v>8.0459770114942528E-2</v>
      </c>
      <c r="K28" s="17">
        <f>SUM(K14:K27)</f>
        <v>0</v>
      </c>
      <c r="L28" s="18">
        <f t="shared" ref="L28" si="2">K28/E28</f>
        <v>0</v>
      </c>
      <c r="M28" s="17">
        <f>AVERAGE(M14:M27)</f>
        <v>86.75</v>
      </c>
      <c r="N28" s="19">
        <f>AVERAGE(N14:N27)</f>
        <v>0.78910000000000002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MCE.AARÓN SÁNCHEZ ISIDORO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2023-06-28T00:45:36Z</dcterms:modified>
  <cp:category/>
  <cp:contentStatus/>
</cp:coreProperties>
</file>