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2\"/>
    </mc:Choice>
  </mc:AlternateContent>
  <bookViews>
    <workbookView xWindow="0" yWindow="0" windowWidth="19320" windowHeight="823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2" l="1"/>
  <c r="I18" i="22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9" i="22"/>
  <c r="C19" i="22"/>
  <c r="D19" i="22"/>
  <c r="E19" i="22"/>
  <c r="L19" i="22" s="1"/>
  <c r="A20" i="22"/>
  <c r="C20" i="22"/>
  <c r="D20" i="22"/>
  <c r="E20" i="22"/>
  <c r="I20" i="22" s="1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L20" i="22"/>
  <c r="I17" i="22"/>
  <c r="H15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L17" i="22" l="1"/>
  <c r="H20" i="22"/>
  <c r="H16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9" i="22"/>
  <c r="I19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<sst xmlns="http://schemas.openxmlformats.org/spreadsheetml/2006/main" count="196" uniqueCount="49">
  <si>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</si>
  <si>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</si>
  <si>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</si>
  <si>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</si>
  <si>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</si>
  <si>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</si>
  <si>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</si>
  <si>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</si>
  <si>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</si>
  <si>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</si>
  <si>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</si>
  <si>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</si>
  <si>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</si>
  <si>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</si>
  <si>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</si>
  <si>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</si>
  <si>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</si>
  <si>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</si>
  <si>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</si>
  <si>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</si>
  <si>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</si>
  <si>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</si>
  <si>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</si>
  <si>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</si>
  <si>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</si>
  <si>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</si>
  <si>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</si>
  <si>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</si>
  <si>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</si>
  <si>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</si>
  <si>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</si>
  <si>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</si>
  <si>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</si>
  <si>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</si>
  <si>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</si>
  <si>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</si>
  <si>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</si>
  <si>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</si>
  <si>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</si>
  <si>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</si>
  <si>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</si>
  <si>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</si>
  <si>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</si>
  <si>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</si>
  <si>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</si>
  <si>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</si>
  <si>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</si>
  <si>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</si>
  <si>
    <t>MII. MARÍA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</si>
</sst>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34</xdr:row>
      <xdr:rowOff>56030</xdr:rowOff>
    </xdr:from>
    <xdr:to>
      <xdr:col>3</xdr:col>
      <xdr:colOff>728382</xdr:colOff>
      <xdr:row>34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16089" y="7687236"/>
          <a:ext cx="773205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0.76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 t="shared" si="0"/>
        <v>38</v>
      </c>
      <c r="J28" s="18"/>
      <c r="K28" s="17">
        <v>0</v>
      </c>
      <c r="L28" s="18">
        <f t="shared" si="1"/>
        <v>0</v>
      </c>
      <c r="M28" s="17">
        <f>AVERAGE(M14:M27)</f>
        <v>73.666666666666671</v>
      </c>
      <c r="N28" s="19">
        <f>AVERAGE(N14:N27)</f>
        <v>0.71833333333333327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>
        <v>2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17</v>
      </c>
      <c r="G14" s="9"/>
      <c r="H14" s="10">
        <f t="shared" ref="H14:H28" si="0">F14/E14</f>
        <v>0.80952380952380953</v>
      </c>
      <c r="I14" s="9">
        <f t="shared" ref="I14:I29" si="1">(E14-SUM(F14:G14))-K14</f>
        <v>4</v>
      </c>
      <c r="J14" s="10"/>
      <c r="K14" s="9">
        <v>0</v>
      </c>
      <c r="L14" s="10">
        <f t="shared" ref="L14:L29" si="2">K14/E14</f>
        <v>0</v>
      </c>
      <c r="M14" s="9">
        <v>66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>
        <v>2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14</v>
      </c>
      <c r="G15" s="9"/>
      <c r="H15" s="10">
        <f t="shared" si="0"/>
        <v>0.63636363636363635</v>
      </c>
      <c r="I15" s="9">
        <f t="shared" si="1"/>
        <v>8</v>
      </c>
      <c r="J15" s="10"/>
      <c r="K15" s="9">
        <v>0</v>
      </c>
      <c r="L15" s="10">
        <f t="shared" si="2"/>
        <v>0</v>
      </c>
      <c r="M15" s="9">
        <v>54</v>
      </c>
      <c r="N15" s="15">
        <v>0.64</v>
      </c>
    </row>
    <row r="16" spans="1:14" s="11" customFormat="1" x14ac:dyDescent="0.2">
      <c r="A16" s="9" t="str">
        <f>'1'!A16</f>
        <v>ADMINISTRACIÓN DE PROYECTOS</v>
      </c>
      <c r="B16" s="9">
        <v>2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>
        <f t="shared" si="0"/>
        <v>0.69230769230769229</v>
      </c>
      <c r="I16" s="9">
        <f t="shared" si="1"/>
        <v>4</v>
      </c>
      <c r="J16" s="10"/>
      <c r="K16" s="9">
        <v>0</v>
      </c>
      <c r="L16" s="10">
        <f t="shared" si="2"/>
        <v>0</v>
      </c>
      <c r="M16" s="9">
        <v>57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>
        <v>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7</v>
      </c>
      <c r="G17" s="9"/>
      <c r="H17" s="10">
        <f t="shared" si="0"/>
        <v>0.7</v>
      </c>
      <c r="I17" s="9">
        <f t="shared" si="1"/>
        <v>3</v>
      </c>
      <c r="J17" s="10"/>
      <c r="K17" s="9">
        <v>0</v>
      </c>
      <c r="L17" s="10">
        <f t="shared" si="2"/>
        <v>0</v>
      </c>
      <c r="M17" s="9">
        <v>54</v>
      </c>
      <c r="N17" s="15">
        <v>0.7</v>
      </c>
    </row>
    <row r="18" spans="1:14" s="11" customFormat="1" x14ac:dyDescent="0.2">
      <c r="A18" s="9" t="s">
        <v>40</v>
      </c>
      <c r="B18" s="9">
        <v>2</v>
      </c>
      <c r="C18" s="9" t="s">
        <v>35</v>
      </c>
      <c r="D18" s="9" t="s">
        <v>34</v>
      </c>
      <c r="E18" s="9">
        <v>10</v>
      </c>
      <c r="F18" s="9">
        <v>6</v>
      </c>
      <c r="G18" s="9"/>
      <c r="H18" s="10">
        <f t="shared" si="0"/>
        <v>0.6</v>
      </c>
      <c r="I18" s="9">
        <f t="shared" si="1"/>
        <v>4</v>
      </c>
      <c r="J18" s="10"/>
      <c r="K18" s="9">
        <v>0</v>
      </c>
      <c r="L18" s="10">
        <v>0</v>
      </c>
      <c r="M18" s="9">
        <v>46</v>
      </c>
      <c r="N18" s="15">
        <v>0.6</v>
      </c>
    </row>
    <row r="19" spans="1:14" s="11" customFormat="1" ht="25.5" x14ac:dyDescent="0.2">
      <c r="A19" s="9" t="str">
        <f>'1'!A18</f>
        <v>METODOS CUANTITATIVOS PARA ADMINISTRACIÓN</v>
      </c>
      <c r="B19" s="9">
        <v>2</v>
      </c>
      <c r="C19" s="9" t="str">
        <f>'1'!C18</f>
        <v>405A</v>
      </c>
      <c r="D19" s="9" t="str">
        <f>'1'!D18</f>
        <v>LADM</v>
      </c>
      <c r="E19" s="9">
        <f>'1'!E18</f>
        <v>36</v>
      </c>
      <c r="F19" s="9">
        <v>26</v>
      </c>
      <c r="G19" s="9"/>
      <c r="H19" s="10">
        <f t="shared" si="0"/>
        <v>0.72222222222222221</v>
      </c>
      <c r="I19" s="9">
        <f t="shared" si="1"/>
        <v>10</v>
      </c>
      <c r="J19" s="10"/>
      <c r="K19" s="9">
        <v>0</v>
      </c>
      <c r="L19" s="10">
        <f t="shared" si="2"/>
        <v>0</v>
      </c>
      <c r="M19" s="9">
        <v>61</v>
      </c>
      <c r="N19" s="15">
        <v>0.72</v>
      </c>
    </row>
    <row r="20" spans="1:14" s="11" customFormat="1" ht="25.5" x14ac:dyDescent="0.2">
      <c r="A20" s="9" t="str">
        <f>'1'!A19</f>
        <v>METODOS CUANTITATIVOS PARA ADMINISTRACIÓN</v>
      </c>
      <c r="B20" s="9">
        <v>2</v>
      </c>
      <c r="C20" s="9" t="str">
        <f>'1'!C19</f>
        <v>405B</v>
      </c>
      <c r="D20" s="9" t="str">
        <f>'1'!D19</f>
        <v>LADM</v>
      </c>
      <c r="E20" s="9">
        <f>'1'!E19</f>
        <v>17</v>
      </c>
      <c r="F20" s="9">
        <v>13</v>
      </c>
      <c r="G20" s="9"/>
      <c r="H20" s="10">
        <f t="shared" si="0"/>
        <v>0.76470588235294112</v>
      </c>
      <c r="I20" s="9">
        <f t="shared" si="1"/>
        <v>4</v>
      </c>
      <c r="J20" s="10"/>
      <c r="K20" s="9">
        <v>0</v>
      </c>
      <c r="L20" s="10">
        <f t="shared" si="2"/>
        <v>0</v>
      </c>
      <c r="M20" s="9">
        <v>67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129</v>
      </c>
      <c r="F29" s="17">
        <f>SUM(F14:F28)</f>
        <v>92</v>
      </c>
      <c r="G29" s="17">
        <f>SUM(G14:G28)</f>
        <v>0</v>
      </c>
      <c r="H29" s="18">
        <f>SUM(F29:G29)/E29</f>
        <v>0.71317829457364346</v>
      </c>
      <c r="I29" s="17">
        <f t="shared" si="1"/>
        <v>37</v>
      </c>
      <c r="J29" s="18">
        <f t="shared" ref="J14:J29" si="3">I29/E29</f>
        <v>0.2868217054263566</v>
      </c>
      <c r="K29" s="17">
        <f>SUM(K14:K28)</f>
        <v>0</v>
      </c>
      <c r="L29" s="18">
        <f t="shared" si="2"/>
        <v>0</v>
      </c>
      <c r="M29" s="17">
        <f>AVERAGE(M14:M28)</f>
        <v>57.857142857142854</v>
      </c>
      <c r="N29" s="19">
        <f>AVERAGE(N14:N28)</f>
        <v>0.69571428571428573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40" t="str">
        <f>B10</f>
        <v>MII. ARMANDO ALVARADO ALVARADO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2023-05-02T18:09:03Z</dcterms:modified>
  <cp:category/>
  <cp:contentStatus/>
</cp:coreProperties>
</file>