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ARCIAL 2\"/>
    </mc:Choice>
  </mc:AlternateContent>
  <bookViews>
    <workbookView xWindow="0" yWindow="0" windowWidth="19320" windowHeight="823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22" l="1"/>
  <c r="E29" i="22"/>
  <c r="N29" i="22"/>
  <c r="M29" i="22"/>
  <c r="L29" i="22"/>
  <c r="I29" i="22"/>
  <c r="I28" i="10"/>
  <c r="I18" i="22" l="1"/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9" i="22"/>
  <c r="C19" i="22"/>
  <c r="D19" i="22"/>
  <c r="E19" i="22"/>
  <c r="L19" i="22" s="1"/>
  <c r="A20" i="22"/>
  <c r="C20" i="22"/>
  <c r="D20" i="22"/>
  <c r="E20" i="22"/>
  <c r="I20" i="22" s="1"/>
  <c r="C14" i="22"/>
  <c r="D14" i="22"/>
  <c r="E14" i="22"/>
  <c r="A14" i="22"/>
  <c r="B10" i="22"/>
  <c r="B38" i="22" s="1"/>
  <c r="L8" i="22"/>
  <c r="H8" i="22"/>
  <c r="E8" i="22"/>
  <c r="L20" i="22"/>
  <c r="I17" i="22"/>
  <c r="F28" i="10"/>
  <c r="E28" i="10"/>
  <c r="L19" i="10"/>
  <c r="I19" i="10"/>
  <c r="L18" i="10"/>
  <c r="I18" i="10"/>
  <c r="L17" i="10"/>
  <c r="L16" i="10"/>
  <c r="I16" i="10"/>
  <c r="L15" i="10"/>
  <c r="I15" i="10"/>
  <c r="L14" i="10"/>
  <c r="I14" i="10"/>
  <c r="L17" i="22" l="1"/>
  <c r="I16" i="22"/>
  <c r="I15" i="22"/>
  <c r="I14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9" i="22"/>
  <c r="L14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<sst xmlns="http://schemas.openxmlformats.org/spreadsheetml/2006/main" count="201" uniqueCount="50">
  <si>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</si>
  <si>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</si>
  <si>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</si>
  <si>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</si>
  <si>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</si>
  <si>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</si>
  <si>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</si>
  <si>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</si>
  <si>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</si>
  <si>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</si>
  <si>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</si>
  <si>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</si>
  <si>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</si>
  <si>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</si>
  <si>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</si>
  <si>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</si>
  <si>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</si>
  <si>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</si>
  <si>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</si>
  <si>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</si>
  <si>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</si>
  <si>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</si>
  <si>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</si>
  <si>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</si>
  <si>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</si>
  <si>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</si>
  <si>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</si>
  <si>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</si>
  <si>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</si>
  <si>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</si>
  <si>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</si>
  <si>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</si>
  <si>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</si>
  <si>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ADMINISTRACIÓN DE PROYECTOS</t>
  </si>
  <si>
    <t>IIND</t>
  </si>
  <si>
    <t>501A</t>
  </si>
  <si>
    <t>T</t>
  </si>
  <si>
    <t>PROPIEDAD DE LOS MATERIALES</t>
  </si>
  <si>
    <t>201B</t>
  </si>
  <si>
    <t>201C</t>
  </si>
  <si>
    <t>INVESTIGACIÓN DE OPERACIONES II</t>
  </si>
  <si>
    <t>METODOS CUANTITATIVOS PARA ADMINISTRACIÓN</t>
  </si>
  <si>
    <t>405A</t>
  </si>
  <si>
    <t>LADM</t>
  </si>
  <si>
    <t>405B</t>
  </si>
  <si>
    <t>FEBERERO-JULIO 2023</t>
  </si>
  <si>
    <t>M.I.I. MARÍA DE LA CRUZ PORRAS ARIAS</t>
  </si>
  <si>
    <t>S/E</t>
  </si>
  <si>
    <t>MII. MARÍA DE LA CRUZ PORRAS ARIAS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</si>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</sst>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324971</xdr:colOff>
      <xdr:row>34</xdr:row>
      <xdr:rowOff>56030</xdr:rowOff>
    </xdr:from>
    <xdr:to>
      <xdr:col>3</xdr:col>
      <xdr:colOff>728382</xdr:colOff>
      <xdr:row>34</xdr:row>
      <xdr:rowOff>773207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16089" y="7687236"/>
          <a:ext cx="773205" cy="7171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P1" sqref="P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28" t="s">
        <v>45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34</v>
      </c>
      <c r="E14" s="9">
        <v>21</v>
      </c>
      <c r="F14" s="9">
        <v>16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66</v>
      </c>
      <c r="N14" s="15">
        <v>0.76</v>
      </c>
    </row>
    <row r="15" spans="1:14" s="11" customFormat="1" x14ac:dyDescent="0.2">
      <c r="A15" s="8" t="s">
        <v>37</v>
      </c>
      <c r="B15" s="9" t="s">
        <v>21</v>
      </c>
      <c r="C15" s="9" t="s">
        <v>39</v>
      </c>
      <c r="D15" s="9" t="s">
        <v>34</v>
      </c>
      <c r="E15" s="9">
        <v>22</v>
      </c>
      <c r="F15" s="9">
        <v>15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54</v>
      </c>
      <c r="N15" s="15">
        <v>0.64</v>
      </c>
    </row>
    <row r="16" spans="1:14" s="11" customFormat="1" x14ac:dyDescent="0.2">
      <c r="A16" s="8" t="s">
        <v>33</v>
      </c>
      <c r="B16" s="9" t="s">
        <v>21</v>
      </c>
      <c r="C16" s="9" t="s">
        <v>35</v>
      </c>
      <c r="D16" s="9" t="s">
        <v>34</v>
      </c>
      <c r="E16" s="9">
        <v>13</v>
      </c>
      <c r="F16" s="9">
        <v>11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57</v>
      </c>
      <c r="N16" s="15">
        <v>0.69</v>
      </c>
    </row>
    <row r="17" spans="1:14" s="11" customFormat="1" x14ac:dyDescent="0.2">
      <c r="A17" s="8" t="s">
        <v>40</v>
      </c>
      <c r="B17" s="9" t="s">
        <v>47</v>
      </c>
      <c r="C17" s="9" t="s">
        <v>35</v>
      </c>
      <c r="D17" s="9" t="s">
        <v>34</v>
      </c>
      <c r="E17" s="9">
        <v>10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ht="25.5" x14ac:dyDescent="0.2">
      <c r="A18" s="8" t="s">
        <v>41</v>
      </c>
      <c r="B18" s="9" t="s">
        <v>21</v>
      </c>
      <c r="C18" s="9" t="s">
        <v>42</v>
      </c>
      <c r="D18" s="9" t="s">
        <v>43</v>
      </c>
      <c r="E18" s="9">
        <v>36</v>
      </c>
      <c r="F18" s="9">
        <v>25</v>
      </c>
      <c r="G18" s="9"/>
      <c r="H18" s="10"/>
      <c r="I18" s="9">
        <f t="shared" si="0"/>
        <v>11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ht="25.5" x14ac:dyDescent="0.2">
      <c r="A19" s="8" t="s">
        <v>41</v>
      </c>
      <c r="B19" s="9" t="s">
        <v>21</v>
      </c>
      <c r="C19" s="9" t="s">
        <v>44</v>
      </c>
      <c r="D19" s="9" t="s">
        <v>43</v>
      </c>
      <c r="E19" s="9">
        <v>17</v>
      </c>
      <c r="F19" s="9">
        <v>14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90</v>
      </c>
      <c r="N19" s="15">
        <v>0.88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 t="s">
        <v>25</v>
      </c>
      <c r="D28" s="17" t="s">
        <v>25</v>
      </c>
      <c r="E28" s="17">
        <f>SUM(E14:E27)</f>
        <v>119</v>
      </c>
      <c r="F28" s="17">
        <f>SUM(F14:F27)</f>
        <v>81</v>
      </c>
      <c r="G28" s="17"/>
      <c r="H28" s="18"/>
      <c r="I28" s="17">
        <f>(E28-SUM(F28:G28))-K28</f>
        <v>38</v>
      </c>
      <c r="J28" s="18"/>
      <c r="K28" s="17">
        <v>0</v>
      </c>
      <c r="L28" s="18">
        <f t="shared" si="1"/>
        <v>0</v>
      </c>
      <c r="M28" s="17">
        <f>AVERAGE(M14:M27)</f>
        <v>73.666666666666671</v>
      </c>
      <c r="N28" s="19">
        <f>AVERAGE(N14:N27)</f>
        <v>0.71833333333333327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32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topLeftCell="A10" zoomScale="106" zoomScaleNormal="106" zoomScaleSheetLayoutView="100" workbookViewId="0">
      <selection activeCell="O24" sqref="O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PROPIEDAD DE LOS MATERIALES</v>
      </c>
      <c r="B14" s="9" t="s">
        <v>49</v>
      </c>
      <c r="C14" s="9" t="str">
        <f>'1'!C14</f>
        <v>201B</v>
      </c>
      <c r="D14" s="9" t="str">
        <f>'1'!D14</f>
        <v>IIND</v>
      </c>
      <c r="E14" s="9">
        <f>'1'!E14</f>
        <v>21</v>
      </c>
      <c r="F14" s="9">
        <v>17</v>
      </c>
      <c r="G14" s="9"/>
      <c r="H14" s="10"/>
      <c r="I14" s="9">
        <f t="shared" ref="I14:I20" si="0">(E14-SUM(F14:G14))-K14</f>
        <v>4</v>
      </c>
      <c r="J14" s="10"/>
      <c r="K14" s="9">
        <v>0</v>
      </c>
      <c r="L14" s="10">
        <f t="shared" ref="L14:L20" si="1">K14/E14</f>
        <v>0</v>
      </c>
      <c r="M14" s="9">
        <v>66</v>
      </c>
      <c r="N14" s="15">
        <v>0.76</v>
      </c>
    </row>
    <row r="15" spans="1:14" s="11" customFormat="1" x14ac:dyDescent="0.2">
      <c r="A15" s="9" t="str">
        <f>'1'!A15</f>
        <v>PROPIEDAD DE LOS MATERIALES</v>
      </c>
      <c r="B15" s="9" t="s">
        <v>49</v>
      </c>
      <c r="C15" s="9" t="str">
        <f>'1'!C15</f>
        <v>201C</v>
      </c>
      <c r="D15" s="9" t="str">
        <f>'1'!D15</f>
        <v>IIND</v>
      </c>
      <c r="E15" s="9">
        <f>'1'!E15</f>
        <v>22</v>
      </c>
      <c r="F15" s="9">
        <v>14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9">
        <v>54</v>
      </c>
      <c r="N15" s="15">
        <v>0.64</v>
      </c>
    </row>
    <row r="16" spans="1:14" s="11" customFormat="1" x14ac:dyDescent="0.2">
      <c r="A16" s="9" t="str">
        <f>'1'!A16</f>
        <v>ADMINISTRACIÓN DE PROYECTOS</v>
      </c>
      <c r="B16" s="9" t="s">
        <v>49</v>
      </c>
      <c r="C16" s="9" t="str">
        <f>'1'!C16</f>
        <v>501A</v>
      </c>
      <c r="D16" s="9" t="str">
        <f>'1'!D16</f>
        <v>IIND</v>
      </c>
      <c r="E16" s="9">
        <f>'1'!E16</f>
        <v>13</v>
      </c>
      <c r="F16" s="9">
        <v>9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57</v>
      </c>
      <c r="N16" s="15">
        <v>0.69</v>
      </c>
    </row>
    <row r="17" spans="1:14" s="11" customFormat="1" x14ac:dyDescent="0.2">
      <c r="A17" s="9" t="str">
        <f>'1'!A17</f>
        <v>INVESTIGACIÓN DE OPERACIONES II</v>
      </c>
      <c r="B17" s="9" t="s">
        <v>21</v>
      </c>
      <c r="C17" s="9" t="str">
        <f>'1'!C17</f>
        <v>501A</v>
      </c>
      <c r="D17" s="9" t="str">
        <f>'1'!D17</f>
        <v>IIND</v>
      </c>
      <c r="E17" s="9">
        <f>'1'!E17</f>
        <v>10</v>
      </c>
      <c r="F17" s="9">
        <v>7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54</v>
      </c>
      <c r="N17" s="15">
        <v>0.7</v>
      </c>
    </row>
    <row r="18" spans="1:14" s="11" customFormat="1" x14ac:dyDescent="0.2">
      <c r="A18" s="9" t="s">
        <v>40</v>
      </c>
      <c r="B18" s="9" t="s">
        <v>49</v>
      </c>
      <c r="C18" s="9" t="s">
        <v>35</v>
      </c>
      <c r="D18" s="9" t="s">
        <v>34</v>
      </c>
      <c r="E18" s="9">
        <v>10</v>
      </c>
      <c r="F18" s="9">
        <v>6</v>
      </c>
      <c r="G18" s="9"/>
      <c r="H18" s="10"/>
      <c r="I18" s="9">
        <f t="shared" si="0"/>
        <v>4</v>
      </c>
      <c r="J18" s="10"/>
      <c r="K18" s="9">
        <v>0</v>
      </c>
      <c r="L18" s="10">
        <v>0</v>
      </c>
      <c r="M18" s="9">
        <v>46</v>
      </c>
      <c r="N18" s="15">
        <v>0.6</v>
      </c>
    </row>
    <row r="19" spans="1:14" s="11" customFormat="1" ht="25.5" x14ac:dyDescent="0.2">
      <c r="A19" s="9" t="str">
        <f>'1'!A18</f>
        <v>METODOS CUANTITATIVOS PARA ADMINISTRACIÓN</v>
      </c>
      <c r="B19" s="9" t="s">
        <v>49</v>
      </c>
      <c r="C19" s="9" t="str">
        <f>'1'!C18</f>
        <v>405A</v>
      </c>
      <c r="D19" s="9" t="str">
        <f>'1'!D18</f>
        <v>LADM</v>
      </c>
      <c r="E19" s="9">
        <f>'1'!E18</f>
        <v>36</v>
      </c>
      <c r="F19" s="9">
        <v>26</v>
      </c>
      <c r="G19" s="9"/>
      <c r="H19" s="10"/>
      <c r="I19" s="9">
        <f t="shared" si="0"/>
        <v>10</v>
      </c>
      <c r="J19" s="10"/>
      <c r="K19" s="9">
        <v>0</v>
      </c>
      <c r="L19" s="10">
        <f t="shared" si="1"/>
        <v>0</v>
      </c>
      <c r="M19" s="9">
        <v>61</v>
      </c>
      <c r="N19" s="15">
        <v>0.72</v>
      </c>
    </row>
    <row r="20" spans="1:14" s="11" customFormat="1" ht="25.5" x14ac:dyDescent="0.2">
      <c r="A20" s="9" t="str">
        <f>'1'!A19</f>
        <v>METODOS CUANTITATIVOS PARA ADMINISTRACIÓN</v>
      </c>
      <c r="B20" s="9" t="s">
        <v>49</v>
      </c>
      <c r="C20" s="9" t="str">
        <f>'1'!C19</f>
        <v>405B</v>
      </c>
      <c r="D20" s="9" t="str">
        <f>'1'!D19</f>
        <v>LADM</v>
      </c>
      <c r="E20" s="9">
        <f>'1'!E19</f>
        <v>17</v>
      </c>
      <c r="F20" s="9">
        <v>13</v>
      </c>
      <c r="G20" s="9"/>
      <c r="H20" s="10"/>
      <c r="I20" s="9">
        <f t="shared" si="0"/>
        <v>4</v>
      </c>
      <c r="J20" s="10"/>
      <c r="K20" s="9">
        <v>0</v>
      </c>
      <c r="L20" s="10">
        <f t="shared" si="1"/>
        <v>0</v>
      </c>
      <c r="M20" s="9">
        <v>67</v>
      </c>
      <c r="N20" s="15">
        <v>0.76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/>
      <c r="C29" s="17" t="s">
        <v>25</v>
      </c>
      <c r="D29" s="17" t="s">
        <v>25</v>
      </c>
      <c r="E29" s="17">
        <f>SUM(E14:E28)</f>
        <v>129</v>
      </c>
      <c r="F29" s="17">
        <f>SUM(F14:F28)</f>
        <v>92</v>
      </c>
      <c r="G29" s="17"/>
      <c r="H29" s="18"/>
      <c r="I29" s="17">
        <f>(E29-SUM(F29:G29))-K29</f>
        <v>37</v>
      </c>
      <c r="J29" s="18"/>
      <c r="K29" s="17">
        <v>0</v>
      </c>
      <c r="L29" s="18">
        <f t="shared" ref="L29" si="2">K29/E29</f>
        <v>0</v>
      </c>
      <c r="M29" s="17">
        <f>AVERAGE(M15:M28)</f>
        <v>56.5</v>
      </c>
      <c r="N29" s="19">
        <f>AVERAGE(N15:N28)</f>
        <v>0.68500000000000005</v>
      </c>
    </row>
    <row r="31" spans="1:14" ht="120" customHeight="1" x14ac:dyDescent="0.2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">
      <c r="A33" s="12"/>
    </row>
    <row r="34" spans="1:10" x14ac:dyDescent="0.2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">
      <c r="B35" s="27"/>
      <c r="C35" s="27"/>
      <c r="D35" s="27"/>
      <c r="G35" s="28"/>
      <c r="H35" s="28"/>
      <c r="I35" s="28"/>
      <c r="J35" s="28"/>
    </row>
    <row r="36" spans="1:10" hidden="1" x14ac:dyDescent="0.2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"/>
    <row r="38" spans="1:10" ht="45" customHeight="1" x14ac:dyDescent="0.2">
      <c r="B38" s="40" t="str">
        <f>B10</f>
        <v>MII. ARMANDO ALVARADO ALVARADO</v>
      </c>
      <c r="C38" s="40"/>
      <c r="D38" s="40"/>
      <c r="E38" s="13"/>
      <c r="F38" s="13"/>
      <c r="G38" s="40" t="s">
        <v>48</v>
      </c>
      <c r="H38" s="40"/>
      <c r="I38" s="40"/>
      <c r="J38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PROPIEDAD DE LOS MATERIALES</v>
      </c>
      <c r="B14" s="9"/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PROPIEDAD DE LOS MATERIALES</v>
      </c>
      <c r="B15" s="9"/>
      <c r="C15" s="9" t="str">
        <f>'1'!C15</f>
        <v>201C</v>
      </c>
      <c r="D15" s="9" t="str">
        <f>'1'!D15</f>
        <v>IIND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ADMINISTRACIÓN DE PROYECTOS</v>
      </c>
      <c r="B16" s="9"/>
      <c r="C16" s="9" t="str">
        <f>'1'!C16</f>
        <v>501A</v>
      </c>
      <c r="D16" s="9" t="str">
        <f>'1'!D16</f>
        <v>IIND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INVESTIGACIÓN DE OPERACIONES II</v>
      </c>
      <c r="B17" s="9"/>
      <c r="C17" s="9" t="str">
        <f>'1'!C17</f>
        <v>501A</v>
      </c>
      <c r="D17" s="9" t="str">
        <f>'1'!D17</f>
        <v>IIND</v>
      </c>
      <c r="E17" s="9">
        <f>'1'!E17</f>
        <v>10</v>
      </c>
      <c r="F17" s="9"/>
      <c r="G17" s="9"/>
      <c r="H17" s="10">
        <f t="shared" si="0"/>
        <v>0</v>
      </c>
      <c r="I17" s="9">
        <f t="shared" si="1"/>
        <v>10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METODOS CUANTITATIVOS PARA ADMINISTRACIÓN</v>
      </c>
      <c r="B18" s="9"/>
      <c r="C18" s="9" t="str">
        <f>'1'!C18</f>
        <v>405A</v>
      </c>
      <c r="D18" s="9" t="str">
        <f>'1'!D18</f>
        <v>LADM</v>
      </c>
      <c r="E18" s="9">
        <f>'1'!E18</f>
        <v>36</v>
      </c>
      <c r="F18" s="9"/>
      <c r="G18" s="9"/>
      <c r="H18" s="10">
        <f t="shared" si="0"/>
        <v>0</v>
      </c>
      <c r="I18" s="9">
        <f t="shared" si="1"/>
        <v>36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ADMINISTRACIÓN</v>
      </c>
      <c r="B19" s="9"/>
      <c r="C19" s="9" t="str">
        <f>'1'!C19</f>
        <v>405B</v>
      </c>
      <c r="D19" s="9" t="str">
        <f>'1'!D19</f>
        <v>LADM</v>
      </c>
      <c r="E19" s="9">
        <f>'1'!E19</f>
        <v>17</v>
      </c>
      <c r="F19" s="9"/>
      <c r="G19" s="9"/>
      <c r="H19" s="10">
        <f t="shared" si="0"/>
        <v>0</v>
      </c>
      <c r="I19" s="9">
        <f t="shared" si="1"/>
        <v>17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ARMANDO ALVARADO ALVARADO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PROPIEDAD DE LOS MATERIALES</v>
      </c>
      <c r="B14" s="9"/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PROPIEDAD DE LOS MATERIALES</v>
      </c>
      <c r="B15" s="9"/>
      <c r="C15" s="9" t="str">
        <f>'1'!C15</f>
        <v>201C</v>
      </c>
      <c r="D15" s="9" t="str">
        <f>'1'!D15</f>
        <v>IIND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ADMINISTRACIÓN DE PROYECTOS</v>
      </c>
      <c r="B16" s="9"/>
      <c r="C16" s="9" t="str">
        <f>'1'!C16</f>
        <v>501A</v>
      </c>
      <c r="D16" s="9" t="str">
        <f>'1'!D16</f>
        <v>IIND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INVESTIGACIÓN DE OPERACIONES II</v>
      </c>
      <c r="B17" s="9"/>
      <c r="C17" s="9" t="str">
        <f>'1'!C17</f>
        <v>501A</v>
      </c>
      <c r="D17" s="9" t="str">
        <f>'1'!D17</f>
        <v>IIND</v>
      </c>
      <c r="E17" s="9">
        <f>'1'!E17</f>
        <v>10</v>
      </c>
      <c r="F17" s="9"/>
      <c r="G17" s="9"/>
      <c r="H17" s="10">
        <f t="shared" si="0"/>
        <v>0</v>
      </c>
      <c r="I17" s="9">
        <f t="shared" si="1"/>
        <v>10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METODOS CUANTITATIVOS PARA ADMINISTRACIÓN</v>
      </c>
      <c r="B18" s="9"/>
      <c r="C18" s="9" t="str">
        <f>'1'!C18</f>
        <v>405A</v>
      </c>
      <c r="D18" s="9" t="str">
        <f>'1'!D18</f>
        <v>LADM</v>
      </c>
      <c r="E18" s="9">
        <f>'1'!E18</f>
        <v>36</v>
      </c>
      <c r="F18" s="9"/>
      <c r="G18" s="9"/>
      <c r="H18" s="10">
        <f t="shared" si="0"/>
        <v>0</v>
      </c>
      <c r="I18" s="9">
        <f t="shared" si="1"/>
        <v>36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ADMINISTRACIÓN</v>
      </c>
      <c r="B19" s="9"/>
      <c r="C19" s="9" t="str">
        <f>'1'!C19</f>
        <v>405B</v>
      </c>
      <c r="D19" s="9" t="str">
        <f>'1'!D19</f>
        <v>LADM</v>
      </c>
      <c r="E19" s="9">
        <f>'1'!E19</f>
        <v>17</v>
      </c>
      <c r="F19" s="9"/>
      <c r="G19" s="9"/>
      <c r="H19" s="10">
        <f t="shared" si="0"/>
        <v>0</v>
      </c>
      <c r="I19" s="9">
        <f t="shared" si="1"/>
        <v>17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ARMANDO ALVARADO ALVARADO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PROPIEDAD DE LOS MATERIALES</v>
      </c>
      <c r="B14" s="9" t="s">
        <v>36</v>
      </c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19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PROPIEDAD DE LOS MATERIALES</v>
      </c>
      <c r="B15" s="9" t="s">
        <v>36</v>
      </c>
      <c r="C15" s="9" t="str">
        <f>'1'!C15</f>
        <v>201C</v>
      </c>
      <c r="D15" s="9" t="str">
        <f>'1'!D15</f>
        <v>IIND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ADMINISTRACIÓN DE PROYECTOS</v>
      </c>
      <c r="B16" s="9" t="s">
        <v>36</v>
      </c>
      <c r="C16" s="9" t="str">
        <f>'1'!C16</f>
        <v>501A</v>
      </c>
      <c r="D16" s="9" t="str">
        <f>'1'!D16</f>
        <v>IIND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INVESTIGACIÓN DE OPERACIONES II</v>
      </c>
      <c r="B17" s="9" t="s">
        <v>36</v>
      </c>
      <c r="C17" s="9" t="str">
        <f>'1'!C17</f>
        <v>501A</v>
      </c>
      <c r="D17" s="9" t="str">
        <f>'1'!D17</f>
        <v>IIND</v>
      </c>
      <c r="E17" s="9">
        <f>'1'!E17</f>
        <v>10</v>
      </c>
      <c r="F17" s="9"/>
      <c r="G17" s="9"/>
      <c r="H17" s="10">
        <f t="shared" si="0"/>
        <v>0</v>
      </c>
      <c r="I17" s="9">
        <f t="shared" si="1"/>
        <v>10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METODOS CUANTITATIVOS PARA ADMINISTRACIÓN</v>
      </c>
      <c r="B18" s="9" t="s">
        <v>36</v>
      </c>
      <c r="C18" s="9" t="str">
        <f>'1'!C18</f>
        <v>405A</v>
      </c>
      <c r="D18" s="9" t="str">
        <f>'1'!D18</f>
        <v>LADM</v>
      </c>
      <c r="E18" s="9">
        <f>'1'!E18</f>
        <v>36</v>
      </c>
      <c r="F18" s="9"/>
      <c r="G18" s="9"/>
      <c r="H18" s="10">
        <f t="shared" si="0"/>
        <v>0</v>
      </c>
      <c r="I18" s="9">
        <f t="shared" si="1"/>
        <v>36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ADMINISTRACIÓN</v>
      </c>
      <c r="B19" s="9" t="s">
        <v>36</v>
      </c>
      <c r="C19" s="9" t="str">
        <f>'1'!C19</f>
        <v>405B</v>
      </c>
      <c r="D19" s="9" t="str">
        <f>'1'!D19</f>
        <v>LADM</v>
      </c>
      <c r="E19" s="9">
        <f>'1'!E19</f>
        <v>17</v>
      </c>
      <c r="F19" s="9"/>
      <c r="G19" s="9"/>
      <c r="H19" s="10">
        <f t="shared" si="0"/>
        <v>0</v>
      </c>
      <c r="I19" s="9">
        <f t="shared" si="1"/>
        <v>17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ARMANDO ALVARADO ALVARADO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prendamex santiago</cp:lastModifiedBy>
  <cp:revision/>
  <dcterms:created xsi:type="dcterms:W3CDTF">2021-11-22T14:45:25Z</dcterms:created>
  <dcterms:modified xsi:type="dcterms:W3CDTF">2023-05-02T22:00:27Z</dcterms:modified>
  <cp:category/>
  <cp:contentStatus/>
</cp:coreProperties>
</file>