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3\"/>
    </mc:Choice>
  </mc:AlternateContent>
  <bookViews>
    <workbookView xWindow="0" yWindow="0" windowWidth="19320" windowHeight="823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2" l="1"/>
  <c r="E29" i="22"/>
  <c r="N29" i="22"/>
  <c r="M29" i="22"/>
  <c r="L29" i="22"/>
  <c r="I29" i="22"/>
  <c r="I28" i="10"/>
  <c r="I18" i="22" l="1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9" i="22"/>
  <c r="C19" i="22"/>
  <c r="D19" i="22"/>
  <c r="E19" i="22"/>
  <c r="L19" i="22" s="1"/>
  <c r="A20" i="22"/>
  <c r="C20" i="22"/>
  <c r="D20" i="22"/>
  <c r="E20" i="22"/>
  <c r="I20" i="22" s="1"/>
  <c r="C14" i="22"/>
  <c r="D14" i="22"/>
  <c r="E14" i="22"/>
  <c r="A14" i="22"/>
  <c r="B10" i="22"/>
  <c r="B38" i="22" s="1"/>
  <c r="L8" i="22"/>
  <c r="H8" i="22"/>
  <c r="E8" i="22"/>
  <c r="L20" i="22"/>
  <c r="I17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L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I19" i="22"/>
  <c r="L14" i="22"/>
  <c r="L28" i="10"/>
  <c r="I28" i="25" l="1"/>
  <c r="J28" i="25" s="1"/>
  <c r="L28" i="25"/>
  <c r="H28" i="25"/>
  <c r="I28" i="24"/>
  <c r="J28" i="24" s="1"/>
  <c r="L28" i="24"/>
  <c r="H28" i="24"/>
  <c r="I28" i="23"/>
  <c r="L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<sst xmlns="http://schemas.openxmlformats.org/spreadsheetml/2006/main" count="202" uniqueCount="50">
  <si>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</si>
  <si>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</si>
  <si>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</si>
  <si>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</si>
  <si>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</si>
  <si>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</si>
  <si>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</si>
  <si>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</si>
  <si>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</si>
  <si>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</si>
  <si>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</si>
  <si>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</si>
  <si>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</si>
  <si>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</si>
  <si>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</si>
  <si>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</si>
  <si>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</si>
  <si>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</si>
  <si>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</si>
  <si>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</si>
  <si>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</si>
  <si>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</si>
  <si>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</si>
  <si>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</si>
  <si>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</si>
  <si>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</si>
  <si>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</si>
  <si>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</si>
  <si>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</si>
  <si>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</si>
  <si>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</si>
  <si>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</si>
  <si>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</si>
  <si>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</si>
  <si>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</si>
  <si>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</si>
  <si>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</si>
  <si>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</si>
  <si>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</si>
  <si>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</si>
  <si>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</si>
  <si>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</si>
  <si>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</si>
  <si>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</si>
  <si>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</si>
  <si>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</si>
  <si>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</si>
  <si>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</si>
  <si>
    <t>MII. MARÍA DE LA CRUZ PORRAS ARIAS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</si>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</sst>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34</xdr:row>
      <xdr:rowOff>56030</xdr:rowOff>
    </xdr:from>
    <xdr:to>
      <xdr:col>3</xdr:col>
      <xdr:colOff>728382</xdr:colOff>
      <xdr:row>34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16089" y="7687236"/>
          <a:ext cx="773205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22414</xdr:colOff>
      <xdr:row>33</xdr:row>
      <xdr:rowOff>56030</xdr:rowOff>
    </xdr:from>
    <xdr:to>
      <xdr:col>3</xdr:col>
      <xdr:colOff>794244</xdr:colOff>
      <xdr:row>33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6" y="7687236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" sqref="P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0.76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 x14ac:dyDescent="0.2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>(E28-SUM(F28:G28))-K28</f>
        <v>38</v>
      </c>
      <c r="J28" s="18"/>
      <c r="K28" s="17">
        <v>0</v>
      </c>
      <c r="L28" s="18">
        <f t="shared" si="1"/>
        <v>0</v>
      </c>
      <c r="M28" s="17">
        <f>AVERAGE(M14:M27)</f>
        <v>73.666666666666671</v>
      </c>
      <c r="N28" s="19">
        <f>AVERAGE(N14:N27)</f>
        <v>0.71833333333333327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5" zoomScale="106" zoomScaleNormal="106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0" si="0">(E14-SUM(F14:G14))-K14</f>
        <v>4</v>
      </c>
      <c r="J14" s="10"/>
      <c r="K14" s="9">
        <v>0</v>
      </c>
      <c r="L14" s="10">
        <f t="shared" ref="L14:L20" si="1">K14/E14</f>
        <v>0</v>
      </c>
      <c r="M14" s="9">
        <v>66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49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9" t="str">
        <f>'1'!A16</f>
        <v>ADMINISTRACIÓN DE PROYECTOS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21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54</v>
      </c>
      <c r="N17" s="15">
        <v>0.7</v>
      </c>
    </row>
    <row r="18" spans="1:14" s="11" customFormat="1" x14ac:dyDescent="0.2">
      <c r="A18" s="9" t="s">
        <v>40</v>
      </c>
      <c r="B18" s="9" t="s">
        <v>49</v>
      </c>
      <c r="C18" s="9" t="s">
        <v>35</v>
      </c>
      <c r="D18" s="9" t="s">
        <v>34</v>
      </c>
      <c r="E18" s="9">
        <v>10</v>
      </c>
      <c r="F18" s="9">
        <v>6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46</v>
      </c>
      <c r="N18" s="15">
        <v>0.6</v>
      </c>
    </row>
    <row r="19" spans="1:14" s="11" customFormat="1" ht="25.5" x14ac:dyDescent="0.2">
      <c r="A19" s="9" t="str">
        <f>'1'!A18</f>
        <v>METODOS CUANTITATIVOS PARA ADMINISTRACIÓN</v>
      </c>
      <c r="B19" s="9" t="s">
        <v>49</v>
      </c>
      <c r="C19" s="9" t="str">
        <f>'1'!C18</f>
        <v>405A</v>
      </c>
      <c r="D19" s="9" t="str">
        <f>'1'!D18</f>
        <v>LADM</v>
      </c>
      <c r="E19" s="9">
        <f>'1'!E18</f>
        <v>36</v>
      </c>
      <c r="F19" s="9">
        <v>26</v>
      </c>
      <c r="G19" s="9"/>
      <c r="H19" s="10"/>
      <c r="I19" s="9">
        <f t="shared" si="0"/>
        <v>10</v>
      </c>
      <c r="J19" s="10"/>
      <c r="K19" s="9">
        <v>0</v>
      </c>
      <c r="L19" s="10">
        <f t="shared" si="1"/>
        <v>0</v>
      </c>
      <c r="M19" s="9">
        <v>61</v>
      </c>
      <c r="N19" s="15">
        <v>0.72</v>
      </c>
    </row>
    <row r="20" spans="1:14" s="11" customFormat="1" ht="25.5" x14ac:dyDescent="0.2">
      <c r="A20" s="9" t="str">
        <f>'1'!A19</f>
        <v>METODOS CUANTITATIVOS PARA ADMINISTRACIÓN</v>
      </c>
      <c r="B20" s="9" t="s">
        <v>49</v>
      </c>
      <c r="C20" s="9" t="str">
        <f>'1'!C19</f>
        <v>405B</v>
      </c>
      <c r="D20" s="9" t="str">
        <f>'1'!D19</f>
        <v>LADM</v>
      </c>
      <c r="E20" s="9">
        <f>'1'!E19</f>
        <v>17</v>
      </c>
      <c r="F20" s="9">
        <v>13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67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/>
      <c r="C29" s="17" t="s">
        <v>25</v>
      </c>
      <c r="D29" s="17" t="s">
        <v>25</v>
      </c>
      <c r="E29" s="17">
        <f>SUM(E14:E28)</f>
        <v>129</v>
      </c>
      <c r="F29" s="17">
        <f>SUM(F14:F28)</f>
        <v>92</v>
      </c>
      <c r="G29" s="17"/>
      <c r="H29" s="18"/>
      <c r="I29" s="17">
        <f>(E29-SUM(F29:G29))-K29</f>
        <v>37</v>
      </c>
      <c r="J29" s="18"/>
      <c r="K29" s="17">
        <v>0</v>
      </c>
      <c r="L29" s="18">
        <f t="shared" ref="L29" si="2">K29/E29</f>
        <v>0</v>
      </c>
      <c r="M29" s="17">
        <f>AVERAGE(M15:M28)</f>
        <v>56.5</v>
      </c>
      <c r="N29" s="19">
        <f>AVERAGE(N15:N28)</f>
        <v>0.68500000000000005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40" t="str">
        <f>B10</f>
        <v>MII. ARMANDO ALVARADO ALVARADO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J48" sqref="J4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0.82</v>
      </c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63</v>
      </c>
      <c r="N17" s="15">
        <v>0.8</v>
      </c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32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78</v>
      </c>
      <c r="N18" s="15">
        <v>0.69</v>
      </c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13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72</v>
      </c>
      <c r="N19" s="15">
        <v>0.76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96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66.166666666666671</v>
      </c>
      <c r="N28" s="19">
        <f>AVERAGE(N14:N27)</f>
        <v>0.75333333333333341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2023-05-30T01:44:55Z</dcterms:modified>
  <cp:category/>
  <cp:contentStatus/>
</cp:coreProperties>
</file>