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047121F7-5E50-474F-82BC-2CF644527F7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H14" i="25"/>
  <c r="N28" i="25" l="1"/>
  <c r="M28" i="25"/>
  <c r="K28" i="25"/>
  <c r="G28" i="25"/>
  <c r="F28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16" i="24"/>
  <c r="D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L15" i="10"/>
  <c r="I15" i="10"/>
  <c r="L14" i="10"/>
  <c r="I14" i="10"/>
  <c r="I14" i="22" l="1"/>
  <c r="I16" i="22"/>
  <c r="I15" i="25"/>
  <c r="J15" i="25" s="1"/>
  <c r="H15" i="25"/>
  <c r="J16" i="25"/>
  <c r="L14" i="25"/>
  <c r="L15" i="25"/>
  <c r="L16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<sst xmlns="http://schemas.openxmlformats.org/spreadsheetml/2006/main" count="194" uniqueCount="54">
  <si>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</si>
  <si>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</si>
  <si>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</si>
  <si>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</si>
  <si>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</si>
  <si>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</si>
  <si>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</si>
  <si>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</si>
  <si>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</si>
  <si>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</si>
  <si>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</si>
  <si>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</si>
  <si>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</si>
  <si>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</si>
  <si>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</si>
  <si>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</si>
  <si>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</si>
  <si>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</si>
  <si>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</si>
  <si>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</si>
  <si>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</si>
  <si>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</si>
  <si>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</si>
  <si>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</si>
  <si>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</si>
  <si>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</si>
  <si>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</si>
  <si>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</si>
  <si>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</si>
  <si>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</si>
  <si>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</si>
  <si>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</si>
  <si>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Cambio climático y calentamiento global</t>
  </si>
  <si>
    <t>l</t>
  </si>
  <si>
    <t>806A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</si>
  <si>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</si>
  <si>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</si>
  <si>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</si>
  <si>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</si>
  <si>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</si>
  <si>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</si>
  <si>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-Julio 2023</t>
  </si>
  <si>
    <t>II</t>
  </si>
  <si>
    <t>S/E</t>
  </si>
  <si>
    <t>206B</t>
  </si>
  <si>
    <t>III</t>
  </si>
  <si>
    <t>M.C.IA JESSICA ALEJANDRA REYES LARIOS</t>
  </si>
  <si>
    <t>Quimica Analílitca</t>
  </si>
  <si>
    <t>Cambio climatico y Calentamineto global</t>
  </si>
  <si>
    <t>Gestión Ambiental II</t>
  </si>
  <si>
    <t>IV</t>
  </si>
  <si>
    <t>V</t>
  </si>
  <si>
    <t>MCIA Jessica Alejandra Reyes Larios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</si>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</sst>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41</v>
      </c>
      <c r="M8" s="30"/>
      <c r="N8" s="30"/>
    </row>
    <row r="10" spans="1:14" x14ac:dyDescent="0.2">
      <c r="A10" s="4" t="s">
        <v>8</v>
      </c>
      <c r="B10" s="30" t="s">
        <v>39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32</v>
      </c>
      <c r="B14" s="9" t="s">
        <v>33</v>
      </c>
      <c r="C14" s="9" t="s">
        <v>34</v>
      </c>
      <c r="D14" s="9" t="s">
        <v>38</v>
      </c>
      <c r="E14" s="9">
        <v>18</v>
      </c>
      <c r="F14" s="9">
        <v>13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62.83</v>
      </c>
      <c r="N14" s="15">
        <v>0.72219999999999995</v>
      </c>
    </row>
    <row r="15" spans="1:14" s="11" customFormat="1" x14ac:dyDescent="0.2">
      <c r="A15" s="8" t="s">
        <v>36</v>
      </c>
      <c r="B15" s="9">
        <v>1</v>
      </c>
      <c r="C15" s="9" t="s">
        <v>35</v>
      </c>
      <c r="D15" s="9" t="s">
        <v>38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83.31</v>
      </c>
      <c r="N15" s="15">
        <v>68.75</v>
      </c>
    </row>
    <row r="16" spans="1:14" s="11" customFormat="1" x14ac:dyDescent="0.2">
      <c r="A16" s="8" t="s">
        <v>37</v>
      </c>
      <c r="B16" s="9">
        <v>1</v>
      </c>
      <c r="C16" s="9" t="s">
        <v>44</v>
      </c>
      <c r="D16" s="9" t="s">
        <v>38</v>
      </c>
      <c r="E16" s="9">
        <v>37</v>
      </c>
      <c r="F16" s="9">
        <v>20</v>
      </c>
      <c r="G16" s="9"/>
      <c r="H16" s="10"/>
      <c r="I16" s="9">
        <v>17</v>
      </c>
      <c r="J16" s="10"/>
      <c r="K16" s="9">
        <v>0</v>
      </c>
      <c r="L16" s="10">
        <f t="shared" si="1"/>
        <v>0</v>
      </c>
      <c r="M16" s="9">
        <v>43.63</v>
      </c>
      <c r="N16" s="15">
        <v>54.05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17">
        <f>AVERAGE(M14:M27)</f>
        <v>63.256666666666661</v>
      </c>
      <c r="N28" s="19">
        <f>AVERAGE(N14:N27)</f>
        <v>41.174066666666668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40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-Julio 2023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Cambio climático y calentamiento global</v>
      </c>
      <c r="B14" s="9" t="s">
        <v>42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84.44</v>
      </c>
      <c r="N14" s="15">
        <v>0.72219999999999995</v>
      </c>
    </row>
    <row r="15" spans="1:14" s="11" customFormat="1" x14ac:dyDescent="0.2">
      <c r="A15" s="9" t="str">
        <f>'1'!A15</f>
        <v>Gestion Ambiental ll</v>
      </c>
      <c r="B15" s="9" t="s">
        <v>43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42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68.45</v>
      </c>
      <c r="N16" s="15">
        <v>0.86109999999999998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>
        <f>SUM(F28:G28)/E28</f>
        <v>0.6901408450704225</v>
      </c>
      <c r="I28" s="17">
        <f t="shared" si="0"/>
        <v>22</v>
      </c>
      <c r="J28" s="18">
        <f t="shared" ref="J28" si="2">I28/E28</f>
        <v>0.30985915492957744</v>
      </c>
      <c r="K28" s="17">
        <f>SUM(K14:K27)</f>
        <v>0</v>
      </c>
      <c r="L28" s="18">
        <f t="shared" si="1"/>
        <v>0</v>
      </c>
      <c r="M28" s="17">
        <f>AVERAGE(M14:M27)</f>
        <v>76.444999999999993</v>
      </c>
      <c r="N28" s="19">
        <f>AVERAGE(N14:N27)</f>
        <v>0.79164999999999996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44" sqref="L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-Julio 2023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Cambio climático y calentamiento global</v>
      </c>
      <c r="B14" s="9" t="s">
        <v>45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0.89439999999999997</v>
      </c>
      <c r="N14" s="15">
        <v>0.77769999999999995</v>
      </c>
    </row>
    <row r="15" spans="1:14" s="11" customFormat="1" x14ac:dyDescent="0.2">
      <c r="A15" s="9" t="str">
        <f>'1'!A15</f>
        <v>Gestion Ambiental ll</v>
      </c>
      <c r="B15" s="9" t="s">
        <v>42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0.93459999999999999</v>
      </c>
      <c r="N15" s="15">
        <v>1</v>
      </c>
    </row>
    <row r="16" spans="1:14" s="11" customFormat="1" x14ac:dyDescent="0.2">
      <c r="A16" s="9" t="str">
        <f>'1'!A16</f>
        <v>Química Analítica</v>
      </c>
      <c r="B16" s="9" t="s">
        <v>45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4</v>
      </c>
      <c r="J16" s="10"/>
      <c r="K16" s="9">
        <v>2</v>
      </c>
      <c r="L16" s="10">
        <f t="shared" si="1"/>
        <v>5.4054054054054057E-2</v>
      </c>
      <c r="M16" s="21">
        <v>0.73460000000000003</v>
      </c>
      <c r="N16" s="15">
        <v>0.75670000000000004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65</v>
      </c>
      <c r="G28" s="17"/>
      <c r="H28" s="18"/>
      <c r="I28" s="17">
        <f t="shared" si="0"/>
        <v>4</v>
      </c>
      <c r="J28" s="18"/>
      <c r="K28" s="17">
        <f>SUM(K14:K27)</f>
        <v>2</v>
      </c>
      <c r="L28" s="18">
        <f t="shared" si="1"/>
        <v>2.8169014084507043E-2</v>
      </c>
      <c r="M28" s="17">
        <f>AVERAGE(M14:M27)</f>
        <v>0.85453333333333337</v>
      </c>
      <c r="N28" s="19">
        <f>AVERAGE(N14:N27)</f>
        <v>0.84479999999999988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46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-Julio 2023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Cambio climático y calentamiento global</v>
      </c>
      <c r="B14" s="9" t="s">
        <v>50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16" si="0">(E14-SUM(F14:G14))-K14</f>
        <v>0</v>
      </c>
      <c r="J14" s="10"/>
      <c r="K14" s="9"/>
      <c r="L14" s="10">
        <f t="shared" ref="L14:L28" si="1">K14/E14</f>
        <v>0</v>
      </c>
      <c r="M14" s="21">
        <v>0.91669999999999996</v>
      </c>
      <c r="N14" s="15">
        <v>0.55549999999999999</v>
      </c>
    </row>
    <row r="15" spans="1:14" s="11" customFormat="1" x14ac:dyDescent="0.2">
      <c r="A15" s="9" t="s">
        <v>48</v>
      </c>
      <c r="B15" s="9" t="s">
        <v>51</v>
      </c>
      <c r="C15" s="9" t="s">
        <v>34</v>
      </c>
      <c r="D15" s="9" t="str">
        <f>'1'!D15</f>
        <v>IAMB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0.98829999999999996</v>
      </c>
      <c r="N15" s="15">
        <v>0.44440000000000002</v>
      </c>
    </row>
    <row r="16" spans="1:14" s="11" customFormat="1" x14ac:dyDescent="0.2">
      <c r="A16" s="9" t="s">
        <v>49</v>
      </c>
      <c r="B16" s="9" t="s">
        <v>45</v>
      </c>
      <c r="C16" s="9" t="s">
        <v>35</v>
      </c>
      <c r="D16" s="9" t="str">
        <f>'1'!D16</f>
        <v>IAMB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0.88439999999999996</v>
      </c>
      <c r="N16" s="15">
        <v>0.375</v>
      </c>
    </row>
    <row r="17" spans="1:14" s="11" customFormat="1" x14ac:dyDescent="0.2">
      <c r="A17" s="9" t="s">
        <v>47</v>
      </c>
      <c r="B17" s="9" t="s">
        <v>43</v>
      </c>
      <c r="C17" s="9" t="s">
        <v>44</v>
      </c>
      <c r="D17" s="9" t="s">
        <v>38</v>
      </c>
      <c r="E17" s="9">
        <v>37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f>SUM(E14:E27)</f>
        <v>89</v>
      </c>
      <c r="F28" s="17">
        <f>SUM(F14:F27)</f>
        <v>52</v>
      </c>
      <c r="G28" s="17"/>
      <c r="H28" s="18"/>
      <c r="I28" s="17"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0.92979999999999985</v>
      </c>
      <c r="N28" s="19">
        <f>AVERAGE(N14:N27)</f>
        <v>0.45829999999999999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52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38.5703125" style="1" bestFit="1" customWidth="1"/>
    <col min="2" max="2" width="5.57031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-Julio 2023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 x14ac:dyDescent="0.2">
      <c r="A14" s="9" t="str">
        <f>'1'!A14</f>
        <v>Cambio climático y calentamiento global</v>
      </c>
      <c r="B14" s="22" t="s">
        <v>53</v>
      </c>
      <c r="C14" s="9" t="str">
        <f>'1'!C14</f>
        <v>806A</v>
      </c>
      <c r="D14" s="9" t="str">
        <f>'1'!D14</f>
        <v>IAMB</v>
      </c>
      <c r="E14" s="9">
        <v>18</v>
      </c>
      <c r="F14" s="9">
        <v>13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88</v>
      </c>
      <c r="N14" s="15">
        <v>0.55549999999999999</v>
      </c>
    </row>
    <row r="15" spans="1:14" s="11" customFormat="1" ht="24" x14ac:dyDescent="0.2">
      <c r="A15" s="9" t="str">
        <f>'1'!A15</f>
        <v>Gestion Ambiental ll</v>
      </c>
      <c r="B15" s="22" t="s">
        <v>53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>
        <v>16</v>
      </c>
      <c r="G15" s="9">
        <v>0</v>
      </c>
      <c r="H15" s="10">
        <f t="shared" ref="H15:H16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88.37</v>
      </c>
      <c r="N15" s="15">
        <v>0.5</v>
      </c>
    </row>
    <row r="16" spans="1:14" s="11" customFormat="1" ht="24" x14ac:dyDescent="0.2">
      <c r="A16" s="9" t="str">
        <f>'1'!A16</f>
        <v>Química Analítica</v>
      </c>
      <c r="B16" s="22" t="s">
        <v>53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21</v>
      </c>
      <c r="G16" s="9">
        <v>8</v>
      </c>
      <c r="H16" s="10">
        <f t="shared" si="3"/>
        <v>0.78378378378378377</v>
      </c>
      <c r="I16" s="9">
        <v>4</v>
      </c>
      <c r="J16" s="10">
        <f t="shared" si="1"/>
        <v>0.10810810810810811</v>
      </c>
      <c r="K16" s="9">
        <v>4</v>
      </c>
      <c r="L16" s="10">
        <f t="shared" si="2"/>
        <v>0.10810810810810811</v>
      </c>
      <c r="M16" s="9">
        <v>64.7</v>
      </c>
      <c r="N16" s="15">
        <v>0.78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50</v>
      </c>
      <c r="G28" s="17">
        <f>SUM(G14:G27)</f>
        <v>13</v>
      </c>
      <c r="H28" s="18">
        <f>SUM(F28:G28)/E28</f>
        <v>0.88732394366197187</v>
      </c>
      <c r="I28" s="17">
        <f t="shared" si="0"/>
        <v>4</v>
      </c>
      <c r="J28" s="18">
        <f t="shared" si="1"/>
        <v>5.6338028169014086E-2</v>
      </c>
      <c r="K28" s="17">
        <f>SUM(K14:K27)</f>
        <v>4</v>
      </c>
      <c r="L28" s="18">
        <f t="shared" si="2"/>
        <v>5.6338028169014086E-2</v>
      </c>
      <c r="M28" s="17">
        <f>AVERAGE(M14:M27)</f>
        <v>80.356666666666669</v>
      </c>
      <c r="N28" s="19">
        <f>AVERAGE(N14:N27)</f>
        <v>0.61183333333333334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52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2023-07-07T04:56:47Z</dcterms:modified>
  <cp:category/>
  <cp:contentStatus/>
</cp:coreProperties>
</file>