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ocuments\SEMESTRE-23\REPORTES\"/>
    </mc:Choice>
  </mc:AlternateContent>
  <bookViews>
    <workbookView xWindow="0" yWindow="0" windowWidth="20490" windowHeight="6900" firstSheet="1" activeTab="4"/>
  </bookViews>
  <sheets>
    <sheet name="PROB-ESTAD-201A" sheetId="1" r:id="rId1"/>
    <sheet name="PROB-ESTAD-201B" sheetId="3" r:id="rId2"/>
    <sheet name="ESTA-INF-II-401A" sheetId="4" r:id="rId3"/>
    <sheet name="ESTA-INF-II-401C" sheetId="5" r:id="rId4"/>
    <sheet name="ESTA-INF-II-507A" sheetId="6" r:id="rId5"/>
  </sheets>
  <externalReferences>
    <externalReference r:id="rId6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7" i="4" l="1"/>
  <c r="Q26" i="4" l="1"/>
  <c r="Q29" i="3" l="1"/>
  <c r="Q30" i="3"/>
  <c r="D9" i="6" l="1"/>
  <c r="D10" i="6"/>
  <c r="D11" i="6"/>
  <c r="D12" i="6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9" i="3"/>
  <c r="D10" i="3"/>
  <c r="D11" i="3"/>
  <c r="D12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5" i="1"/>
  <c r="D36" i="1"/>
  <c r="D37" i="1"/>
  <c r="D38" i="1"/>
  <c r="D39" i="1"/>
  <c r="D40" i="1"/>
  <c r="D41" i="1"/>
  <c r="D42" i="1"/>
  <c r="Q9" i="1"/>
  <c r="P56" i="6" l="1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P54" i="6"/>
  <c r="P57" i="6" s="1"/>
  <c r="O54" i="6"/>
  <c r="O57" i="6" s="1"/>
  <c r="N54" i="6"/>
  <c r="N57" i="6" s="1"/>
  <c r="M54" i="6"/>
  <c r="L54" i="6"/>
  <c r="L57" i="6" s="1"/>
  <c r="K54" i="6"/>
  <c r="K57" i="6" s="1"/>
  <c r="J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O55" i="5"/>
  <c r="O58" i="5" s="1"/>
  <c r="N55" i="5"/>
  <c r="N58" i="5" s="1"/>
  <c r="M55" i="5"/>
  <c r="L55" i="5"/>
  <c r="K55" i="5"/>
  <c r="J55" i="5"/>
  <c r="P54" i="5"/>
  <c r="O54" i="5"/>
  <c r="O57" i="5" s="1"/>
  <c r="N54" i="5"/>
  <c r="N57" i="5" s="1"/>
  <c r="M54" i="5"/>
  <c r="L54" i="5"/>
  <c r="K54" i="5"/>
  <c r="J54" i="5"/>
  <c r="J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N55" i="4"/>
  <c r="N58" i="4" s="1"/>
  <c r="M55" i="4"/>
  <c r="L55" i="4"/>
  <c r="K55" i="4"/>
  <c r="J55" i="4"/>
  <c r="P54" i="4"/>
  <c r="O54" i="4"/>
  <c r="N54" i="4"/>
  <c r="N57" i="4" s="1"/>
  <c r="M54" i="4"/>
  <c r="L54" i="4"/>
  <c r="K54" i="4"/>
  <c r="J54" i="4"/>
  <c r="J57" i="4" s="1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P57" i="3" s="1"/>
  <c r="O54" i="3"/>
  <c r="N54" i="3"/>
  <c r="M54" i="3"/>
  <c r="L54" i="3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M57" i="6" l="1"/>
  <c r="M58" i="5"/>
  <c r="M57" i="5"/>
  <c r="M57" i="4"/>
  <c r="M58" i="3"/>
  <c r="M57" i="3"/>
  <c r="L58" i="3"/>
  <c r="L57" i="3"/>
  <c r="L58" i="5"/>
  <c r="P58" i="5"/>
  <c r="P57" i="5"/>
  <c r="L57" i="5"/>
  <c r="K58" i="5"/>
  <c r="K57" i="5"/>
  <c r="M58" i="4"/>
  <c r="L58" i="4"/>
  <c r="P58" i="4"/>
  <c r="L57" i="4"/>
  <c r="P57" i="4"/>
  <c r="K58" i="4"/>
  <c r="O58" i="4"/>
  <c r="K57" i="4"/>
  <c r="O57" i="4"/>
  <c r="K58" i="3"/>
  <c r="O58" i="3"/>
  <c r="K57" i="3"/>
  <c r="O57" i="3"/>
  <c r="P58" i="3"/>
  <c r="N58" i="3"/>
  <c r="N57" i="3"/>
  <c r="Q56" i="3"/>
  <c r="J58" i="3"/>
  <c r="J57" i="3"/>
  <c r="J58" i="6"/>
  <c r="J57" i="6"/>
  <c r="J58" i="5"/>
  <c r="Q56" i="5"/>
  <c r="Q56" i="4"/>
  <c r="Q56" i="6"/>
  <c r="M58" i="6"/>
  <c r="O58" i="6"/>
  <c r="Q54" i="6"/>
  <c r="Q55" i="6"/>
  <c r="Q58" i="6" s="1"/>
  <c r="Q54" i="5"/>
  <c r="Q55" i="5"/>
  <c r="J58" i="4"/>
  <c r="Q54" i="4"/>
  <c r="Q55" i="4"/>
  <c r="Q54" i="3"/>
  <c r="Q55" i="3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3" l="1"/>
  <c r="Q58" i="3"/>
  <c r="Q58" i="4"/>
  <c r="Q57" i="4"/>
  <c r="Q58" i="5"/>
  <c r="Q57" i="6"/>
  <c r="Q57" i="5"/>
  <c r="Q49" i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<sst xmlns="http://schemas.openxmlformats.org/spreadsheetml/2006/main" count="240" uniqueCount="134">
  <si>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</si>
  <si>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</si>
  <si>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</si>
  <si>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</si>
  <si>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</si>
  <si>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</si>
  <si>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</si>
  <si>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</si>
  <si>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</si>
  <si>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</si>
  <si>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</si>
  <si>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</si>
  <si>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</si>
  <si>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</si>
  <si>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</si>
  <si>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</si>
  <si>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</si>
  <si>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</si>
  <si>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</si>
  <si>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</si>
  <si>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</si>
  <si>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</si>
  <si>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</si>
  <si>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</si>
  <si>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PROBALIDAD Y ESTADISTICA</t>
  </si>
  <si>
    <t xml:space="preserve">201-A </t>
  </si>
  <si>
    <t>M.I.I. LAURA PORRAS ARIAS</t>
  </si>
  <si>
    <t>PROBABILIDAD Y ESTADISTICA</t>
  </si>
  <si>
    <t>201-B</t>
  </si>
  <si>
    <t>FEBRERO- JULIO 2023</t>
  </si>
  <si>
    <t>ESTADISTICA INFERENCIAL II</t>
  </si>
  <si>
    <t>401-A</t>
  </si>
  <si>
    <t>FEBRERO-JULIO 2023</t>
  </si>
  <si>
    <t>401-C</t>
  </si>
  <si>
    <t>507-A</t>
  </si>
  <si>
    <t>211U0067</t>
  </si>
  <si>
    <t>211U0599</t>
  </si>
  <si>
    <t>211U0068</t>
  </si>
  <si>
    <t>211U0070</t>
  </si>
  <si>
    <t>211U0071</t>
  </si>
  <si>
    <t>211U0073</t>
  </si>
  <si>
    <t>211U0075</t>
  </si>
  <si>
    <t>211U0081</t>
  </si>
  <si>
    <t>211U0083</t>
  </si>
  <si>
    <t>211U0086</t>
  </si>
  <si>
    <t>211U0092</t>
  </si>
  <si>
    <t>211U0093</t>
  </si>
  <si>
    <t>211U0505</t>
  </si>
  <si>
    <t>211U0099</t>
  </si>
  <si>
    <t>211U0105</t>
  </si>
  <si>
    <t>211U0109</t>
  </si>
  <si>
    <t>211U0121</t>
  </si>
  <si>
    <t>211U0123</t>
  </si>
  <si>
    <t>221U0046</t>
  </si>
  <si>
    <t>211U0660</t>
  </si>
  <si>
    <t>211U0077</t>
  </si>
  <si>
    <t>211U0087</t>
  </si>
  <si>
    <t>211U0091</t>
  </si>
  <si>
    <t>221U0047</t>
  </si>
  <si>
    <t>211U0605</t>
  </si>
  <si>
    <t>211U0094</t>
  </si>
  <si>
    <t>211U0096</t>
  </si>
  <si>
    <t>211U0102</t>
  </si>
  <si>
    <t>211U0103</t>
  </si>
  <si>
    <t>211U0104</t>
  </si>
  <si>
    <t>201U0549</t>
  </si>
  <si>
    <t>211U0106</t>
  </si>
  <si>
    <t>211U0107</t>
  </si>
  <si>
    <t>211U0110</t>
  </si>
  <si>
    <t>221U0048</t>
  </si>
  <si>
    <t>211U0117</t>
  </si>
  <si>
    <t>211U0566</t>
  </si>
  <si>
    <t>201U0412</t>
  </si>
  <si>
    <t>201U0189</t>
  </si>
  <si>
    <t>211U0066</t>
  </si>
  <si>
    <t>211U0020</t>
  </si>
  <si>
    <t>COSME COBAXIN ELIAS FERNANDO</t>
  </si>
  <si>
    <t>DOMINGUEZ ARRES TITO</t>
  </si>
  <si>
    <t>221U0057</t>
  </si>
  <si>
    <t>221U0060</t>
  </si>
  <si>
    <t>221U0061</t>
  </si>
  <si>
    <t>221U0066</t>
  </si>
  <si>
    <t>211U0079</t>
  </si>
  <si>
    <t>231U0004</t>
  </si>
  <si>
    <t>221U0078</t>
  </si>
  <si>
    <t>221U0093</t>
  </si>
  <si>
    <t>221U0091</t>
  </si>
  <si>
    <t>211U0643</t>
  </si>
  <si>
    <t>221U0131</t>
  </si>
  <si>
    <t>221U0101</t>
  </si>
  <si>
    <t>221U0001</t>
  </si>
  <si>
    <t>221U0103</t>
  </si>
  <si>
    <t>221U0105</t>
  </si>
  <si>
    <t>221U0107</t>
  </si>
  <si>
    <t>221U0072</t>
  </si>
  <si>
    <t>221U0112</t>
  </si>
  <si>
    <t>221U0133</t>
  </si>
  <si>
    <t>221U0729</t>
  </si>
  <si>
    <t>221U0123</t>
  </si>
  <si>
    <t>221U0124</t>
  </si>
  <si>
    <t>PEREZ BELLI OSCAR ADRIAN DONOVAN</t>
  </si>
  <si>
    <t>221U0054</t>
  </si>
  <si>
    <t>221U0059</t>
  </si>
  <si>
    <t>221U0062</t>
  </si>
  <si>
    <t>221U0063</t>
  </si>
  <si>
    <t>221U0067</t>
  </si>
  <si>
    <t>221U0069</t>
  </si>
  <si>
    <t>221U0056</t>
  </si>
  <si>
    <t>221U0075</t>
  </si>
  <si>
    <t>221U0076</t>
  </si>
  <si>
    <t>221U0080</t>
  </si>
  <si>
    <t>221U0081</t>
  </si>
  <si>
    <t>221U0084</t>
  </si>
  <si>
    <t>221U0064</t>
  </si>
  <si>
    <t>221U0555</t>
  </si>
  <si>
    <t>221U0087</t>
  </si>
  <si>
    <t>221U0088</t>
  </si>
  <si>
    <t>221U0092</t>
  </si>
  <si>
    <t>221U0090</t>
  </si>
  <si>
    <t>221U0095</t>
  </si>
  <si>
    <t>221U0097</t>
  </si>
  <si>
    <t>221U0099</t>
  </si>
  <si>
    <t>221U0104</t>
  </si>
  <si>
    <t>221U0098</t>
  </si>
  <si>
    <t>221U0096</t>
  </si>
  <si>
    <t>221U0109</t>
  </si>
  <si>
    <t>211U0111</t>
  </si>
  <si>
    <t>221U0111</t>
  </si>
  <si>
    <t>211U0115</t>
  </si>
  <si>
    <t>221U0117</t>
  </si>
  <si>
    <t>221U0118</t>
  </si>
  <si>
    <t>221U0127</t>
  </si>
  <si>
    <t>221U0106</t>
  </si>
  <si>
    <t>221U0110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</si>
</sst>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0" fillId="0" borderId="8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 vertical="center"/>
    </xf>
    <xf numFmtId="0" fontId="0" fillId="4" borderId="2" xfId="0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0" fontId="4" fillId="0" borderId="2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Documents/SEMESTRE-23/VARIOS/LISTAS-22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Hoja1"/>
    </sheetNames>
    <sheetDataSet>
      <sheetData sheetId="0"/>
      <sheetData sheetId="1">
        <row r="4">
          <cell r="B4" t="str">
            <v>ALAVEZ DE LA HOZ ALFREDO</v>
          </cell>
        </row>
        <row r="5">
          <cell r="B5" t="str">
            <v>AREVALO DOMINGUEZ MILDRED</v>
          </cell>
        </row>
        <row r="7">
          <cell r="B7" t="str">
            <v>BLANCO ZARATE ALAN OSVALDO</v>
          </cell>
        </row>
        <row r="8">
          <cell r="B8" t="str">
            <v>BUSTAMANTE REYES KARLA</v>
          </cell>
        </row>
        <row r="9">
          <cell r="B9" t="str">
            <v>CASTAÑEDA GONZALEZ JOSE A.</v>
          </cell>
        </row>
        <row r="10">
          <cell r="B10" t="str">
            <v>CHACHA HERNANDEZ EMILIANO S.</v>
          </cell>
        </row>
        <row r="11">
          <cell r="B11" t="str">
            <v>CHIBAMBA SEBA LUIS MARIO</v>
          </cell>
        </row>
        <row r="12">
          <cell r="B12" t="str">
            <v>CRUZ BELLO YADIRA</v>
          </cell>
        </row>
        <row r="13">
          <cell r="B13" t="str">
            <v>CRUZ GONZALEZ ITZEL ZAHORI</v>
          </cell>
        </row>
        <row r="14">
          <cell r="B14" t="str">
            <v>FERMAN JIMENEZ JUAN ANGEL</v>
          </cell>
        </row>
        <row r="15">
          <cell r="B15" t="str">
            <v>FIGUEROA CORRO ARIEL DE JESUS</v>
          </cell>
        </row>
        <row r="16">
          <cell r="B16" t="str">
            <v>FLORES HERNANDEZ ITZEL ALEJANDRA</v>
          </cell>
        </row>
        <row r="17">
          <cell r="B17" t="str">
            <v>FONSECA LOPEZ EDSON JAIR</v>
          </cell>
        </row>
        <row r="18">
          <cell r="B18" t="str">
            <v>FRANCO ALONSO MARTIN</v>
          </cell>
        </row>
        <row r="19">
          <cell r="B19" t="str">
            <v>GARCIA CRUZ  RUTH</v>
          </cell>
        </row>
        <row r="20">
          <cell r="B20" t="str">
            <v>GARCIA RUEDA ANDREK EDUARDO</v>
          </cell>
        </row>
        <row r="21">
          <cell r="B21" t="str">
            <v xml:space="preserve">GOMEZ SANTOS JOSE ROGELIO </v>
          </cell>
        </row>
        <row r="22">
          <cell r="B22" t="str">
            <v>HERNANDEZ QUINO CRISTINA DEL C.</v>
          </cell>
        </row>
        <row r="23">
          <cell r="B23" t="str">
            <v>HERNANDEZ VELAZQUEZ RENEE</v>
          </cell>
        </row>
        <row r="24">
          <cell r="B24" t="str">
            <v>IXTEPAN JAUREGUI DAYANA</v>
          </cell>
        </row>
        <row r="25">
          <cell r="B25" t="str">
            <v>LUCHO COTO FATIMA DE JESUS</v>
          </cell>
        </row>
        <row r="26">
          <cell r="B26" t="str">
            <v>LUCHO MIXTEGA JUAN FERNANDO</v>
          </cell>
        </row>
        <row r="27">
          <cell r="B27" t="str">
            <v>MARTINEZ ROSAS DANIEL AZAHEL</v>
          </cell>
        </row>
        <row r="28">
          <cell r="B28" t="str">
            <v>ORTIZ APARICIO CONCEPCION DEL C.</v>
          </cell>
        </row>
        <row r="29">
          <cell r="B29" t="str">
            <v>PATRACA MORALES ASHLEY SHERLYN</v>
          </cell>
        </row>
        <row r="30">
          <cell r="B30" t="str">
            <v>PEREZ MARTINEZ ESTEFANI</v>
          </cell>
        </row>
        <row r="31">
          <cell r="B31" t="str">
            <v>PUCHETA PEREZ JONATHAN</v>
          </cell>
        </row>
        <row r="32">
          <cell r="B32" t="str">
            <v>RAMIREZ OLIN JAIR</v>
          </cell>
        </row>
        <row r="33">
          <cell r="B33" t="str">
            <v>REYES DE DIOS ITZEL DEL CARMEN</v>
          </cell>
        </row>
        <row r="34">
          <cell r="B34" t="str">
            <v>SANCHEZ BARRAZA ANGEL DE JESUS</v>
          </cell>
        </row>
        <row r="35">
          <cell r="B35" t="str">
            <v>TEOBA COTO EDUARDO</v>
          </cell>
        </row>
        <row r="36">
          <cell r="B36" t="str">
            <v>TEPOX DE JESUS ALEJANDRA</v>
          </cell>
        </row>
        <row r="37">
          <cell r="B37" t="str">
            <v>XIMEO TEOBA CRISTIAN URIEL</v>
          </cell>
        </row>
        <row r="42">
          <cell r="B42" t="str">
            <v>ANDRADE HERRERA PERLA</v>
          </cell>
        </row>
        <row r="43">
          <cell r="B43" t="str">
            <v>BELLI XALA DANNA ZARED</v>
          </cell>
        </row>
        <row r="44">
          <cell r="B44" t="str">
            <v>BERNAL VELASCO DIANA CAROLINA</v>
          </cell>
        </row>
        <row r="45">
          <cell r="B45" t="str">
            <v>CARRERA MARTINEZ ANDRE JALIL</v>
          </cell>
        </row>
        <row r="46">
          <cell r="B46" t="str">
            <v>DOMINGUEZ REYES KARLA MICHELLE</v>
          </cell>
        </row>
        <row r="47">
          <cell r="B47" t="str">
            <v>HERNANDEZ SANTOS JAIME</v>
          </cell>
        </row>
        <row r="48">
          <cell r="B48" t="str">
            <v>HERNANDEZ ZAPOT MARIA FERNANDA</v>
          </cell>
        </row>
        <row r="49">
          <cell r="B49" t="str">
            <v>LOPEZ FIGUEROLA EDWIN DE JESUS</v>
          </cell>
        </row>
        <row r="50">
          <cell r="B50" t="str">
            <v>LOPEZ LUCHO LUZ NAOMI</v>
          </cell>
        </row>
        <row r="51">
          <cell r="B51" t="str">
            <v>MONTALVO DOMINGUEZ KIARA VALERIA</v>
          </cell>
        </row>
        <row r="52">
          <cell r="B52" t="str">
            <v>MORENO CASTRO ADRIAN DE JESUS</v>
          </cell>
        </row>
        <row r="53">
          <cell r="B53" t="str">
            <v>OLIVEROS ISIDORO VANIA</v>
          </cell>
        </row>
        <row r="54">
          <cell r="B54" t="str">
            <v>ORTIZ MARCIAL MONSERRAT</v>
          </cell>
        </row>
        <row r="55">
          <cell r="B55" t="str">
            <v>PEREZ REYES STEFANY GABRIELA</v>
          </cell>
        </row>
        <row r="56">
          <cell r="B56" t="str">
            <v>POLITO MACARIO MAURICIO</v>
          </cell>
        </row>
        <row r="57">
          <cell r="B57" t="str">
            <v>ROQUE VEGA CARLOS EDUARDO</v>
          </cell>
        </row>
        <row r="58">
          <cell r="B58" t="str">
            <v>SOSA MARTINEZ JESSICA ALEJANDRA</v>
          </cell>
        </row>
        <row r="59">
          <cell r="B59" t="str">
            <v>URIETA MARTINEZ KAREN</v>
          </cell>
        </row>
        <row r="60">
          <cell r="B60" t="str">
            <v>VIDAÑA HERNANDEZ ARIEL ISAIAS</v>
          </cell>
        </row>
        <row r="61">
          <cell r="B61" t="str">
            <v>VILLAFUERTE CONCHI ARIEL MOISES</v>
          </cell>
        </row>
        <row r="80">
          <cell r="B80" t="str">
            <v>AGUILAR GOMEZ GERMAN</v>
          </cell>
        </row>
        <row r="81">
          <cell r="B81" t="str">
            <v>ANTEMATE AREVALO RAFAEL DE J.</v>
          </cell>
        </row>
        <row r="82">
          <cell r="B82" t="str">
            <v>ANTEMATE VELASCO LIZBETH</v>
          </cell>
        </row>
        <row r="83">
          <cell r="B83" t="str">
            <v>BELLI ARRES MADAI CONCEPCION</v>
          </cell>
        </row>
        <row r="84">
          <cell r="B84" t="str">
            <v>CAMPOS GABINO RODRIGO</v>
          </cell>
        </row>
        <row r="85">
          <cell r="B85" t="str">
            <v>CARVAJAL BAXIN ROSA YAMILET</v>
          </cell>
        </row>
        <row r="86">
          <cell r="B86" t="str">
            <v>CHAPOL PONCIANO ROSA ISELA</v>
          </cell>
        </row>
        <row r="87">
          <cell r="B87" t="str">
            <v>CRUZ DOMINGUEZ IRVIN</v>
          </cell>
        </row>
        <row r="88">
          <cell r="B88" t="str">
            <v>CRUZ MARCIAL LILIANA ARLET</v>
          </cell>
        </row>
        <row r="89">
          <cell r="B89" t="str">
            <v>FRANCO ALONSO ABRIL MAYRANI</v>
          </cell>
        </row>
        <row r="90">
          <cell r="B90" t="str">
            <v>LLANOS CHIPOL FRIDA SOFIA</v>
          </cell>
        </row>
        <row r="91">
          <cell r="B91" t="str">
            <v>LOPEZ COTA KATHYA NINEL</v>
          </cell>
        </row>
        <row r="92">
          <cell r="B92" t="str">
            <v>MENDOZA MARTINEZ JOSSELIN</v>
          </cell>
        </row>
        <row r="93">
          <cell r="B93" t="str">
            <v>MERLIN GARCIA VICTOR MANUEL</v>
          </cell>
        </row>
        <row r="94">
          <cell r="B94" t="str">
            <v>ORTIZ MORALES MANUEL ALEJANDRO</v>
          </cell>
        </row>
        <row r="95">
          <cell r="B95" t="str">
            <v>PUCHETA PUCHETA CESAR YERAY</v>
          </cell>
        </row>
        <row r="96">
          <cell r="B96" t="str">
            <v>TOTO CHAMPALA IDANIA RUBI</v>
          </cell>
        </row>
        <row r="97">
          <cell r="B97" t="str">
            <v>URIETA MARTINEZ KARINA</v>
          </cell>
        </row>
        <row r="118">
          <cell r="B118" t="str">
            <v>CHAVEZ PEÑA LUIS SAULO</v>
          </cell>
        </row>
        <row r="119">
          <cell r="B119" t="str">
            <v>CHIGO ALFONSO DAMARIS AZENETH</v>
          </cell>
        </row>
        <row r="120">
          <cell r="B120" t="str">
            <v>CHIGO MARTINEZ JORGE DAVID</v>
          </cell>
        </row>
        <row r="121">
          <cell r="B121" t="str">
            <v>GOMEZ GOLPE JENIFER</v>
          </cell>
        </row>
        <row r="122">
          <cell r="B122" t="str">
            <v>HERRERA MIROS KENIA PAOLA</v>
          </cell>
        </row>
        <row r="123">
          <cell r="B123" t="str">
            <v>ISIDORO VAZQUEZ KEIDI ESTEPHANI</v>
          </cell>
        </row>
        <row r="124">
          <cell r="B124" t="str">
            <v>LINARES MIL FATIMA</v>
          </cell>
        </row>
        <row r="125">
          <cell r="B125" t="str">
            <v>MARCE HIPOLITO JOSUE JORGE</v>
          </cell>
        </row>
        <row r="126">
          <cell r="B126" t="str">
            <v>MAYA SEBA JORGE</v>
          </cell>
        </row>
        <row r="127">
          <cell r="B127" t="str">
            <v>MONTES JESUS SANTIAGO</v>
          </cell>
        </row>
        <row r="128">
          <cell r="B128" t="str">
            <v>MONTIEL XALA MARJORIE</v>
          </cell>
        </row>
        <row r="129">
          <cell r="B129" t="str">
            <v>MONTUFA LASCARES MILERNA GPE.</v>
          </cell>
        </row>
        <row r="130">
          <cell r="B130" t="str">
            <v>MORALES CHAGALA MIGUEL</v>
          </cell>
        </row>
        <row r="131">
          <cell r="B131" t="str">
            <v>PAXTIAN BAXIN ANAHI</v>
          </cell>
        </row>
        <row r="132">
          <cell r="B132" t="str">
            <v>POXTAN RODRIGUEZ BEKER NATAN</v>
          </cell>
        </row>
        <row r="133">
          <cell r="B133" t="str">
            <v>PUCHETA VELASCO ELIZABETH</v>
          </cell>
        </row>
        <row r="134">
          <cell r="B134" t="str">
            <v>SANCHEZ MARTINEZ ANA KAREN</v>
          </cell>
        </row>
        <row r="135">
          <cell r="B135" t="str">
            <v>SOTELO GRANDA GUMA JARETH</v>
          </cell>
        </row>
        <row r="136">
          <cell r="B136" t="str">
            <v>VERGARA FERNANDEZ IRAD JAFETH</v>
          </cell>
        </row>
        <row r="156">
          <cell r="B156" t="str">
            <v>CAMPECHANO COTO HERIDANY</v>
          </cell>
        </row>
        <row r="157">
          <cell r="B157" t="str">
            <v>CAZARES ALARCON HEINI DROSCHER</v>
          </cell>
        </row>
        <row r="158">
          <cell r="B158" t="str">
            <v>OCHOA TOTO ROSA</v>
          </cell>
        </row>
        <row r="159">
          <cell r="B159" t="str">
            <v>PRADO CASTRO SUGEY DEL CARMEN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Normal="100" workbookViewId="0">
      <selection activeCell="M43" sqref="M4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9" t="s">
        <v>9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2"/>
      <c r="R2" s="2"/>
    </row>
    <row r="3" spans="2:18" x14ac:dyDescent="0.25">
      <c r="C3" s="66" t="s">
        <v>8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1"/>
      <c r="R3" s="1"/>
    </row>
    <row r="4" spans="2:18" x14ac:dyDescent="0.25">
      <c r="C4" t="s">
        <v>0</v>
      </c>
      <c r="D4" s="71" t="s">
        <v>24</v>
      </c>
      <c r="E4" s="71"/>
      <c r="F4" s="71"/>
      <c r="G4" s="71"/>
      <c r="I4" t="s">
        <v>1</v>
      </c>
      <c r="J4" s="60" t="s">
        <v>25</v>
      </c>
      <c r="K4" s="60"/>
      <c r="M4" t="s">
        <v>2</v>
      </c>
      <c r="N4" s="61">
        <v>45006</v>
      </c>
      <c r="O4" s="61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60" t="s">
        <v>32</v>
      </c>
      <c r="E6" s="60"/>
      <c r="F6" s="60"/>
      <c r="G6" s="60"/>
      <c r="I6" s="64" t="s">
        <v>22</v>
      </c>
      <c r="J6" s="64"/>
      <c r="K6" s="65" t="s">
        <v>26</v>
      </c>
      <c r="L6" s="65"/>
      <c r="M6" s="65"/>
      <c r="N6" s="65"/>
      <c r="O6" s="65"/>
      <c r="P6" s="65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62" t="s">
        <v>5</v>
      </c>
      <c r="E8" s="62"/>
      <c r="F8" s="62"/>
      <c r="G8" s="62"/>
      <c r="H8" s="62"/>
      <c r="I8" s="6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x14ac:dyDescent="0.25">
      <c r="B9" s="7">
        <v>1</v>
      </c>
      <c r="C9" s="7" t="s">
        <v>101</v>
      </c>
      <c r="D9" s="54" t="str">
        <f>[1]Hoja1!B4</f>
        <v>ALAVEZ DE LA HOZ ALFREDO</v>
      </c>
      <c r="E9" s="55"/>
      <c r="F9" s="55"/>
      <c r="G9" s="55"/>
      <c r="H9" s="55"/>
      <c r="I9" s="57"/>
      <c r="J9" s="28">
        <v>86</v>
      </c>
      <c r="K9" s="28">
        <v>80</v>
      </c>
      <c r="L9" s="28">
        <v>96</v>
      </c>
      <c r="M9" s="28">
        <v>100</v>
      </c>
      <c r="N9" s="28">
        <v>0</v>
      </c>
      <c r="O9" s="28">
        <v>0</v>
      </c>
      <c r="P9" s="28">
        <v>0</v>
      </c>
      <c r="Q9" s="14">
        <f>SUM(J9:P9)/7</f>
        <v>51.714285714285715</v>
      </c>
    </row>
    <row r="10" spans="2:18" x14ac:dyDescent="0.25">
      <c r="B10" s="7">
        <f>B9+1</f>
        <v>2</v>
      </c>
      <c r="C10" s="7" t="s">
        <v>102</v>
      </c>
      <c r="D10" s="54" t="str">
        <f>[1]Hoja1!B5</f>
        <v>AREVALO DOMINGUEZ MILDRED</v>
      </c>
      <c r="E10" s="55"/>
      <c r="F10" s="55"/>
      <c r="G10" s="55"/>
      <c r="H10" s="55"/>
      <c r="I10" s="57"/>
      <c r="J10" s="4">
        <v>88</v>
      </c>
      <c r="K10" s="5">
        <v>76</v>
      </c>
      <c r="L10" s="5">
        <v>100</v>
      </c>
      <c r="M10" s="5">
        <v>100</v>
      </c>
      <c r="N10" s="5">
        <v>0</v>
      </c>
      <c r="O10" s="5">
        <v>0</v>
      </c>
      <c r="P10" s="5">
        <v>0</v>
      </c>
      <c r="Q10" s="14">
        <f t="shared" ref="Q10:Q48" si="0">SUM(J10:P10)/7</f>
        <v>52</v>
      </c>
    </row>
    <row r="11" spans="2:18" x14ac:dyDescent="0.25">
      <c r="B11" s="7">
        <f t="shared" ref="B11:B53" si="1">B10+1</f>
        <v>3</v>
      </c>
      <c r="C11" s="7" t="s">
        <v>103</v>
      </c>
      <c r="D11" s="30" t="str">
        <f>[1]Hoja1!B7</f>
        <v>BLANCO ZARATE ALAN OSVALDO</v>
      </c>
      <c r="E11" s="31"/>
      <c r="F11" s="31"/>
      <c r="G11" s="31"/>
      <c r="H11" s="31"/>
      <c r="I11" s="32"/>
      <c r="J11" s="4">
        <v>93</v>
      </c>
      <c r="K11" s="5">
        <v>91</v>
      </c>
      <c r="L11" s="5">
        <v>87</v>
      </c>
      <c r="M11" s="5">
        <v>90</v>
      </c>
      <c r="N11" s="5">
        <v>0</v>
      </c>
      <c r="O11" s="5">
        <v>0</v>
      </c>
      <c r="P11" s="5">
        <v>0</v>
      </c>
      <c r="Q11" s="14">
        <f t="shared" si="0"/>
        <v>51.571428571428569</v>
      </c>
    </row>
    <row r="12" spans="2:18" x14ac:dyDescent="0.25">
      <c r="B12" s="7">
        <f t="shared" si="1"/>
        <v>4</v>
      </c>
      <c r="C12" s="7" t="s">
        <v>104</v>
      </c>
      <c r="D12" s="30" t="str">
        <f>[1]Hoja1!B8</f>
        <v>BUSTAMANTE REYES KARLA</v>
      </c>
      <c r="E12" s="31"/>
      <c r="F12" s="31"/>
      <c r="G12" s="31"/>
      <c r="H12" s="31"/>
      <c r="I12" s="32"/>
      <c r="J12" s="4">
        <v>39</v>
      </c>
      <c r="K12" s="5">
        <v>65</v>
      </c>
      <c r="L12" s="5">
        <v>32</v>
      </c>
      <c r="M12" s="5">
        <v>0</v>
      </c>
      <c r="N12" s="5">
        <v>0</v>
      </c>
      <c r="O12" s="5">
        <v>0</v>
      </c>
      <c r="P12" s="5">
        <v>0</v>
      </c>
      <c r="Q12" s="14">
        <f t="shared" si="0"/>
        <v>19.428571428571427</v>
      </c>
    </row>
    <row r="13" spans="2:18" x14ac:dyDescent="0.25">
      <c r="B13" s="7">
        <f t="shared" si="1"/>
        <v>5</v>
      </c>
      <c r="C13" s="7" t="s">
        <v>105</v>
      </c>
      <c r="D13" s="30" t="str">
        <f>[1]Hoja1!B9</f>
        <v>CASTAÑEDA GONZALEZ JOSE A.</v>
      </c>
      <c r="E13" s="31"/>
      <c r="F13" s="31"/>
      <c r="G13" s="31"/>
      <c r="H13" s="31"/>
      <c r="I13" s="32"/>
      <c r="J13" s="4">
        <v>88</v>
      </c>
      <c r="K13" s="5">
        <v>80</v>
      </c>
      <c r="L13" s="5">
        <v>96</v>
      </c>
      <c r="M13" s="5">
        <v>100</v>
      </c>
      <c r="N13" s="5">
        <v>0</v>
      </c>
      <c r="O13" s="5">
        <v>0</v>
      </c>
      <c r="P13" s="5">
        <v>0</v>
      </c>
      <c r="Q13" s="14">
        <f t="shared" si="0"/>
        <v>52</v>
      </c>
    </row>
    <row r="14" spans="2:18" x14ac:dyDescent="0.25">
      <c r="B14" s="7">
        <f t="shared" si="1"/>
        <v>6</v>
      </c>
      <c r="C14" s="7" t="s">
        <v>106</v>
      </c>
      <c r="D14" s="30" t="str">
        <f>[1]Hoja1!B10</f>
        <v>CHACHA HERNANDEZ EMILIANO S.</v>
      </c>
      <c r="E14" s="31"/>
      <c r="F14" s="31"/>
      <c r="G14" s="31"/>
      <c r="H14" s="31"/>
      <c r="I14" s="32"/>
      <c r="J14" s="4">
        <v>100</v>
      </c>
      <c r="K14" s="5">
        <v>80</v>
      </c>
      <c r="L14" s="5">
        <v>92</v>
      </c>
      <c r="M14" s="5">
        <v>100</v>
      </c>
      <c r="N14" s="5">
        <v>0</v>
      </c>
      <c r="O14" s="5">
        <v>0</v>
      </c>
      <c r="P14" s="5">
        <v>0</v>
      </c>
      <c r="Q14" s="14">
        <f t="shared" si="0"/>
        <v>53.142857142857146</v>
      </c>
    </row>
    <row r="15" spans="2:18" x14ac:dyDescent="0.25">
      <c r="B15" s="7">
        <f t="shared" si="1"/>
        <v>7</v>
      </c>
      <c r="C15" s="7" t="s">
        <v>107</v>
      </c>
      <c r="D15" s="30" t="str">
        <f>[1]Hoja1!B11</f>
        <v>CHIBAMBA SEBA LUIS MARIO</v>
      </c>
      <c r="E15" s="31"/>
      <c r="F15" s="31"/>
      <c r="G15" s="31"/>
      <c r="H15" s="31"/>
      <c r="I15" s="32"/>
      <c r="J15" s="4">
        <v>73</v>
      </c>
      <c r="K15" s="5">
        <v>70</v>
      </c>
      <c r="L15" s="5">
        <v>79</v>
      </c>
      <c r="M15" s="5">
        <v>100</v>
      </c>
      <c r="N15" s="5">
        <v>0</v>
      </c>
      <c r="O15" s="5">
        <v>0</v>
      </c>
      <c r="P15" s="5">
        <v>0</v>
      </c>
      <c r="Q15" s="14">
        <f t="shared" si="0"/>
        <v>46</v>
      </c>
    </row>
    <row r="16" spans="2:18" x14ac:dyDescent="0.25">
      <c r="B16" s="7">
        <f t="shared" si="1"/>
        <v>8</v>
      </c>
      <c r="C16" s="7" t="s">
        <v>108</v>
      </c>
      <c r="D16" s="30" t="str">
        <f>[1]Hoja1!B12</f>
        <v>CRUZ BELLO YADIRA</v>
      </c>
      <c r="E16" s="31"/>
      <c r="F16" s="31"/>
      <c r="G16" s="31"/>
      <c r="H16" s="31"/>
      <c r="I16" s="32"/>
      <c r="J16" s="4">
        <v>100</v>
      </c>
      <c r="K16" s="5">
        <v>80</v>
      </c>
      <c r="L16" s="5">
        <v>100</v>
      </c>
      <c r="M16" s="5">
        <v>100</v>
      </c>
      <c r="N16" s="5">
        <v>0</v>
      </c>
      <c r="O16" s="5">
        <v>0</v>
      </c>
      <c r="P16" s="5">
        <v>0</v>
      </c>
      <c r="Q16" s="14">
        <f t="shared" si="0"/>
        <v>54.285714285714285</v>
      </c>
    </row>
    <row r="17" spans="2:17" x14ac:dyDescent="0.25">
      <c r="B17" s="7">
        <f t="shared" si="1"/>
        <v>9</v>
      </c>
      <c r="C17" s="7" t="s">
        <v>109</v>
      </c>
      <c r="D17" s="30" t="str">
        <f>[1]Hoja1!B13</f>
        <v>CRUZ GONZALEZ ITZEL ZAHORI</v>
      </c>
      <c r="E17" s="31"/>
      <c r="F17" s="31"/>
      <c r="G17" s="31"/>
      <c r="H17" s="31"/>
      <c r="I17" s="32"/>
      <c r="J17" s="4">
        <v>90</v>
      </c>
      <c r="K17" s="5">
        <v>70</v>
      </c>
      <c r="L17" s="5">
        <v>96</v>
      </c>
      <c r="M17" s="5">
        <v>90</v>
      </c>
      <c r="N17" s="5">
        <v>0</v>
      </c>
      <c r="O17" s="5">
        <v>0</v>
      </c>
      <c r="P17" s="5">
        <v>0</v>
      </c>
      <c r="Q17" s="14">
        <f t="shared" si="0"/>
        <v>49.428571428571431</v>
      </c>
    </row>
    <row r="18" spans="2:17" x14ac:dyDescent="0.25">
      <c r="B18" s="7">
        <f t="shared" si="1"/>
        <v>10</v>
      </c>
      <c r="C18" s="7" t="s">
        <v>110</v>
      </c>
      <c r="D18" s="30" t="str">
        <f>[1]Hoja1!B14</f>
        <v>FERMAN JIMENEZ JUAN ANGEL</v>
      </c>
      <c r="E18" s="31"/>
      <c r="F18" s="31"/>
      <c r="G18" s="31"/>
      <c r="H18" s="31"/>
      <c r="I18" s="32"/>
      <c r="J18" s="4">
        <v>94</v>
      </c>
      <c r="K18" s="5">
        <v>80</v>
      </c>
      <c r="L18" s="5">
        <v>95</v>
      </c>
      <c r="M18" s="5">
        <v>100</v>
      </c>
      <c r="N18" s="5">
        <v>0</v>
      </c>
      <c r="O18" s="5">
        <v>0</v>
      </c>
      <c r="P18" s="5">
        <v>0</v>
      </c>
      <c r="Q18" s="14">
        <f t="shared" si="0"/>
        <v>52.714285714285715</v>
      </c>
    </row>
    <row r="19" spans="2:17" x14ac:dyDescent="0.25">
      <c r="B19" s="7">
        <f t="shared" si="1"/>
        <v>11</v>
      </c>
      <c r="C19" s="7" t="s">
        <v>111</v>
      </c>
      <c r="D19" s="30" t="str">
        <f>[1]Hoja1!B15</f>
        <v>FIGUEROA CORRO ARIEL DE JESUS</v>
      </c>
      <c r="E19" s="31"/>
      <c r="F19" s="31"/>
      <c r="G19" s="31"/>
      <c r="H19" s="31"/>
      <c r="I19" s="32"/>
      <c r="J19" s="4">
        <v>98</v>
      </c>
      <c r="K19" s="5">
        <v>80</v>
      </c>
      <c r="L19" s="5">
        <v>100</v>
      </c>
      <c r="M19" s="5">
        <v>90</v>
      </c>
      <c r="N19" s="5">
        <v>0</v>
      </c>
      <c r="O19" s="5">
        <v>0</v>
      </c>
      <c r="P19" s="5">
        <v>0</v>
      </c>
      <c r="Q19" s="14">
        <f t="shared" si="0"/>
        <v>52.571428571428569</v>
      </c>
    </row>
    <row r="20" spans="2:17" x14ac:dyDescent="0.25">
      <c r="B20" s="7">
        <f t="shared" si="1"/>
        <v>12</v>
      </c>
      <c r="C20" s="7" t="s">
        <v>112</v>
      </c>
      <c r="D20" s="30" t="str">
        <f>[1]Hoja1!B16</f>
        <v>FLORES HERNANDEZ ITZEL ALEJANDRA</v>
      </c>
      <c r="E20" s="31"/>
      <c r="F20" s="31"/>
      <c r="G20" s="31"/>
      <c r="H20" s="31"/>
      <c r="I20" s="32"/>
      <c r="J20" s="4">
        <v>88</v>
      </c>
      <c r="K20" s="5">
        <v>96</v>
      </c>
      <c r="L20" s="5">
        <v>100</v>
      </c>
      <c r="M20" s="5">
        <v>100</v>
      </c>
      <c r="N20" s="5">
        <v>0</v>
      </c>
      <c r="O20" s="5">
        <v>0</v>
      </c>
      <c r="P20" s="5">
        <v>0</v>
      </c>
      <c r="Q20" s="14">
        <f t="shared" si="0"/>
        <v>54.857142857142854</v>
      </c>
    </row>
    <row r="21" spans="2:17" x14ac:dyDescent="0.25">
      <c r="B21" s="7">
        <f t="shared" si="1"/>
        <v>13</v>
      </c>
      <c r="C21" s="7" t="s">
        <v>113</v>
      </c>
      <c r="D21" s="30" t="str">
        <f>[1]Hoja1!B17</f>
        <v>FONSECA LOPEZ EDSON JAIR</v>
      </c>
      <c r="E21" s="31"/>
      <c r="F21" s="31"/>
      <c r="G21" s="31"/>
      <c r="H21" s="31"/>
      <c r="I21" s="32"/>
      <c r="J21" s="4">
        <v>86</v>
      </c>
      <c r="K21" s="5">
        <v>78</v>
      </c>
      <c r="L21" s="5">
        <v>87</v>
      </c>
      <c r="M21" s="5">
        <v>80</v>
      </c>
      <c r="N21" s="5">
        <v>0</v>
      </c>
      <c r="O21" s="5">
        <v>0</v>
      </c>
      <c r="P21" s="5">
        <v>0</v>
      </c>
      <c r="Q21" s="14">
        <f t="shared" si="0"/>
        <v>47.285714285714285</v>
      </c>
    </row>
    <row r="22" spans="2:17" x14ac:dyDescent="0.25">
      <c r="B22" s="7">
        <f t="shared" si="1"/>
        <v>14</v>
      </c>
      <c r="C22" s="7" t="s">
        <v>114</v>
      </c>
      <c r="D22" s="30" t="str">
        <f>[1]Hoja1!B18</f>
        <v>FRANCO ALONSO MARTIN</v>
      </c>
      <c r="E22" s="31"/>
      <c r="F22" s="31"/>
      <c r="G22" s="31"/>
      <c r="H22" s="31"/>
      <c r="I22" s="32"/>
      <c r="J22" s="4">
        <v>79</v>
      </c>
      <c r="K22" s="5">
        <v>70</v>
      </c>
      <c r="L22" s="5">
        <v>70</v>
      </c>
      <c r="M22" s="5">
        <v>90</v>
      </c>
      <c r="N22" s="5">
        <v>0</v>
      </c>
      <c r="O22" s="5">
        <v>0</v>
      </c>
      <c r="P22" s="5">
        <v>0</v>
      </c>
      <c r="Q22" s="14">
        <f t="shared" si="0"/>
        <v>44.142857142857146</v>
      </c>
    </row>
    <row r="23" spans="2:17" x14ac:dyDescent="0.25">
      <c r="B23" s="7">
        <f t="shared" si="1"/>
        <v>15</v>
      </c>
      <c r="C23" s="7" t="s">
        <v>81</v>
      </c>
      <c r="D23" s="30" t="str">
        <f>[1]Hoja1!B19</f>
        <v>GARCIA CRUZ  RUTH</v>
      </c>
      <c r="E23" s="31"/>
      <c r="F23" s="31"/>
      <c r="G23" s="31"/>
      <c r="H23" s="31"/>
      <c r="I23" s="32"/>
      <c r="J23" s="4">
        <v>93</v>
      </c>
      <c r="K23" s="5">
        <v>70</v>
      </c>
      <c r="L23" s="5">
        <v>87</v>
      </c>
      <c r="M23" s="5">
        <v>100</v>
      </c>
      <c r="N23" s="5">
        <v>0</v>
      </c>
      <c r="O23" s="5">
        <v>0</v>
      </c>
      <c r="P23" s="5">
        <v>0</v>
      </c>
      <c r="Q23" s="14">
        <f t="shared" si="0"/>
        <v>50</v>
      </c>
    </row>
    <row r="24" spans="2:17" x14ac:dyDescent="0.25">
      <c r="B24" s="7">
        <f t="shared" si="1"/>
        <v>16</v>
      </c>
      <c r="C24" s="7" t="s">
        <v>115</v>
      </c>
      <c r="D24" s="30" t="str">
        <f>[1]Hoja1!B20</f>
        <v>GARCIA RUEDA ANDREK EDUARDO</v>
      </c>
      <c r="E24" s="31"/>
      <c r="F24" s="31"/>
      <c r="G24" s="31"/>
      <c r="H24" s="31"/>
      <c r="I24" s="32"/>
      <c r="J24" s="4">
        <v>92</v>
      </c>
      <c r="K24" s="5">
        <v>72</v>
      </c>
      <c r="L24" s="5">
        <v>100</v>
      </c>
      <c r="M24" s="5">
        <v>100</v>
      </c>
      <c r="N24" s="5">
        <v>0</v>
      </c>
      <c r="O24" s="5">
        <v>0</v>
      </c>
      <c r="P24" s="5">
        <v>0</v>
      </c>
      <c r="Q24" s="14">
        <f t="shared" si="0"/>
        <v>52</v>
      </c>
    </row>
    <row r="25" spans="2:17" x14ac:dyDescent="0.25">
      <c r="B25" s="7">
        <f t="shared" si="1"/>
        <v>17</v>
      </c>
      <c r="C25" s="7" t="s">
        <v>116</v>
      </c>
      <c r="D25" s="30" t="str">
        <f>[1]Hoja1!B21</f>
        <v xml:space="preserve">GOMEZ SANTOS JOSE ROGELIO </v>
      </c>
      <c r="E25" s="31"/>
      <c r="F25" s="31"/>
      <c r="G25" s="31"/>
      <c r="H25" s="31"/>
      <c r="I25" s="32"/>
      <c r="J25" s="35">
        <v>87</v>
      </c>
      <c r="K25" s="5">
        <v>70</v>
      </c>
      <c r="L25" s="5">
        <v>91</v>
      </c>
      <c r="M25" s="5">
        <v>100</v>
      </c>
      <c r="N25" s="5">
        <v>0</v>
      </c>
      <c r="O25" s="5">
        <v>0</v>
      </c>
      <c r="P25" s="5">
        <v>0</v>
      </c>
      <c r="Q25" s="14">
        <f t="shared" si="0"/>
        <v>49.714285714285715</v>
      </c>
    </row>
    <row r="26" spans="2:17" x14ac:dyDescent="0.25">
      <c r="B26" s="7">
        <f t="shared" si="1"/>
        <v>18</v>
      </c>
      <c r="C26" s="7" t="s">
        <v>117</v>
      </c>
      <c r="D26" s="30" t="str">
        <f>[1]Hoja1!B22</f>
        <v>HERNANDEZ QUINO CRISTINA DEL C.</v>
      </c>
      <c r="E26" s="31"/>
      <c r="F26" s="31"/>
      <c r="G26" s="31"/>
      <c r="H26" s="31"/>
      <c r="I26" s="32"/>
      <c r="J26" s="4">
        <v>100</v>
      </c>
      <c r="K26" s="5">
        <v>84</v>
      </c>
      <c r="L26" s="5">
        <v>100</v>
      </c>
      <c r="M26" s="5">
        <v>100</v>
      </c>
      <c r="N26" s="5">
        <v>0</v>
      </c>
      <c r="O26" s="5">
        <v>0</v>
      </c>
      <c r="P26" s="5">
        <v>0</v>
      </c>
      <c r="Q26" s="14">
        <f t="shared" si="0"/>
        <v>54.857142857142854</v>
      </c>
    </row>
    <row r="27" spans="2:17" x14ac:dyDescent="0.25">
      <c r="B27" s="7">
        <f t="shared" si="1"/>
        <v>19</v>
      </c>
      <c r="C27" s="7" t="s">
        <v>118</v>
      </c>
      <c r="D27" s="30" t="str">
        <f>[1]Hoja1!B23</f>
        <v>HERNANDEZ VELAZQUEZ RENEE</v>
      </c>
      <c r="E27" s="31"/>
      <c r="F27" s="31"/>
      <c r="G27" s="31"/>
      <c r="H27" s="31"/>
      <c r="I27" s="32"/>
      <c r="J27" s="19">
        <v>94</v>
      </c>
      <c r="K27" s="28">
        <v>70</v>
      </c>
      <c r="L27" s="28">
        <v>100</v>
      </c>
      <c r="M27" s="28">
        <v>95</v>
      </c>
      <c r="N27" s="28">
        <v>0</v>
      </c>
      <c r="O27" s="28">
        <v>0</v>
      </c>
      <c r="P27" s="28">
        <v>0</v>
      </c>
      <c r="Q27" s="14">
        <f t="shared" si="0"/>
        <v>51.285714285714285</v>
      </c>
    </row>
    <row r="28" spans="2:17" x14ac:dyDescent="0.25">
      <c r="B28" s="7">
        <f t="shared" si="1"/>
        <v>20</v>
      </c>
      <c r="C28" s="7" t="s">
        <v>119</v>
      </c>
      <c r="D28" s="30" t="str">
        <f>[1]Hoja1!B24</f>
        <v>IXTEPAN JAUREGUI DAYANA</v>
      </c>
      <c r="E28" s="31"/>
      <c r="F28" s="31"/>
      <c r="G28" s="31"/>
      <c r="H28" s="31"/>
      <c r="I28" s="32"/>
      <c r="J28" s="19">
        <v>98</v>
      </c>
      <c r="K28" s="28">
        <v>84</v>
      </c>
      <c r="L28" s="28">
        <v>96</v>
      </c>
      <c r="M28" s="28">
        <v>100</v>
      </c>
      <c r="N28" s="28">
        <v>0</v>
      </c>
      <c r="O28" s="28">
        <v>0</v>
      </c>
      <c r="P28" s="28">
        <v>0</v>
      </c>
      <c r="Q28" s="14">
        <f t="shared" si="0"/>
        <v>54</v>
      </c>
    </row>
    <row r="29" spans="2:17" x14ac:dyDescent="0.25">
      <c r="B29" s="7">
        <f t="shared" si="1"/>
        <v>21</v>
      </c>
      <c r="C29" s="7" t="s">
        <v>120</v>
      </c>
      <c r="D29" s="30" t="str">
        <f>[1]Hoja1!B25</f>
        <v>LUCHO COTO FATIMA DE JESUS</v>
      </c>
      <c r="E29" s="31"/>
      <c r="F29" s="31"/>
      <c r="G29" s="31"/>
      <c r="H29" s="31"/>
      <c r="I29" s="32"/>
      <c r="J29" s="19">
        <v>98</v>
      </c>
      <c r="K29" s="28">
        <v>92</v>
      </c>
      <c r="L29" s="28">
        <v>92</v>
      </c>
      <c r="M29" s="28">
        <v>100</v>
      </c>
      <c r="N29" s="28">
        <v>0</v>
      </c>
      <c r="O29" s="28">
        <v>0</v>
      </c>
      <c r="P29" s="28">
        <v>0</v>
      </c>
      <c r="Q29" s="14">
        <f t="shared" si="0"/>
        <v>54.571428571428569</v>
      </c>
    </row>
    <row r="30" spans="2:17" x14ac:dyDescent="0.25">
      <c r="B30" s="7">
        <f t="shared" si="1"/>
        <v>22</v>
      </c>
      <c r="C30" s="7" t="s">
        <v>123</v>
      </c>
      <c r="D30" s="30" t="str">
        <f>[1]Hoja1!B26</f>
        <v>LUCHO MIXTEGA JUAN FERNANDO</v>
      </c>
      <c r="E30" s="31"/>
      <c r="F30" s="31"/>
      <c r="G30" s="31"/>
      <c r="H30" s="31"/>
      <c r="I30" s="32"/>
      <c r="J30" s="19">
        <v>98</v>
      </c>
      <c r="K30" s="28">
        <v>96</v>
      </c>
      <c r="L30" s="28">
        <v>84</v>
      </c>
      <c r="M30" s="28">
        <v>100</v>
      </c>
      <c r="N30" s="28">
        <v>0</v>
      </c>
      <c r="O30" s="28">
        <v>0</v>
      </c>
      <c r="P30" s="28">
        <v>0</v>
      </c>
      <c r="Q30" s="14">
        <f t="shared" si="0"/>
        <v>54</v>
      </c>
    </row>
    <row r="31" spans="2:17" x14ac:dyDescent="0.25">
      <c r="B31" s="7">
        <f t="shared" si="1"/>
        <v>23</v>
      </c>
      <c r="C31" s="7" t="s">
        <v>121</v>
      </c>
      <c r="D31" s="30" t="str">
        <f>[1]Hoja1!B27</f>
        <v>MARTINEZ ROSAS DANIEL AZAHEL</v>
      </c>
      <c r="E31" s="31"/>
      <c r="F31" s="31"/>
      <c r="G31" s="31"/>
      <c r="H31" s="31"/>
      <c r="I31" s="32"/>
      <c r="J31" s="19">
        <v>86</v>
      </c>
      <c r="K31" s="28">
        <v>80</v>
      </c>
      <c r="L31" s="28">
        <v>95</v>
      </c>
      <c r="M31" s="28">
        <v>90</v>
      </c>
      <c r="N31" s="28">
        <v>0</v>
      </c>
      <c r="O31" s="28">
        <v>0</v>
      </c>
      <c r="P31" s="28">
        <v>0</v>
      </c>
      <c r="Q31" s="14">
        <f t="shared" si="0"/>
        <v>50.142857142857146</v>
      </c>
    </row>
    <row r="32" spans="2:17" x14ac:dyDescent="0.25">
      <c r="B32" s="7">
        <f t="shared" si="1"/>
        <v>24</v>
      </c>
      <c r="C32" s="7" t="s">
        <v>122</v>
      </c>
      <c r="D32" s="30" t="str">
        <f>[1]Hoja1!B28</f>
        <v>ORTIZ APARICIO CONCEPCION DEL C.</v>
      </c>
      <c r="E32" s="31"/>
      <c r="F32" s="31"/>
      <c r="G32" s="31"/>
      <c r="H32" s="31"/>
      <c r="I32" s="32"/>
      <c r="J32" s="19">
        <v>88</v>
      </c>
      <c r="K32" s="28">
        <v>79</v>
      </c>
      <c r="L32" s="28">
        <v>83</v>
      </c>
      <c r="M32" s="28">
        <v>80</v>
      </c>
      <c r="N32" s="28">
        <v>0</v>
      </c>
      <c r="O32" s="28">
        <v>0</v>
      </c>
      <c r="P32" s="28">
        <v>0</v>
      </c>
      <c r="Q32" s="14">
        <f t="shared" si="0"/>
        <v>47.142857142857146</v>
      </c>
    </row>
    <row r="33" spans="2:17" x14ac:dyDescent="0.25">
      <c r="B33" s="7">
        <f t="shared" si="1"/>
        <v>25</v>
      </c>
      <c r="C33" s="7" t="s">
        <v>132</v>
      </c>
      <c r="D33" s="54" t="str">
        <f>[1]Hoja1!B29</f>
        <v>PATRACA MORALES ASHLEY SHERLYN</v>
      </c>
      <c r="E33" s="55"/>
      <c r="F33" s="55"/>
      <c r="G33" s="55"/>
      <c r="H33" s="56"/>
      <c r="I33" s="57"/>
      <c r="J33" s="19">
        <v>93</v>
      </c>
      <c r="K33" s="28">
        <v>82</v>
      </c>
      <c r="L33" s="28">
        <v>100</v>
      </c>
      <c r="M33" s="28">
        <v>100</v>
      </c>
      <c r="N33" s="28">
        <v>0</v>
      </c>
      <c r="O33" s="28">
        <v>0</v>
      </c>
      <c r="P33" s="28">
        <v>0</v>
      </c>
      <c r="Q33" s="14">
        <f t="shared" si="0"/>
        <v>53.571428571428569</v>
      </c>
    </row>
    <row r="34" spans="2:17" x14ac:dyDescent="0.25">
      <c r="B34" s="7">
        <f t="shared" si="1"/>
        <v>26</v>
      </c>
      <c r="C34" s="36" t="s">
        <v>124</v>
      </c>
      <c r="D34" s="30" t="s">
        <v>100</v>
      </c>
      <c r="E34" s="30"/>
      <c r="F34" s="30"/>
      <c r="G34" s="30"/>
      <c r="H34" s="31"/>
      <c r="J34" s="33">
        <v>0</v>
      </c>
      <c r="K34" s="28">
        <v>54</v>
      </c>
      <c r="L34" s="28">
        <v>20</v>
      </c>
      <c r="M34" s="28">
        <v>0</v>
      </c>
      <c r="N34" s="28">
        <v>0</v>
      </c>
      <c r="O34" s="28">
        <v>0</v>
      </c>
      <c r="P34" s="28">
        <v>0</v>
      </c>
      <c r="Q34" s="14">
        <f t="shared" si="0"/>
        <v>10.571428571428571</v>
      </c>
    </row>
    <row r="35" spans="2:17" x14ac:dyDescent="0.25">
      <c r="B35" s="7">
        <f t="shared" si="1"/>
        <v>27</v>
      </c>
      <c r="C35" s="7" t="s">
        <v>133</v>
      </c>
      <c r="D35" s="54" t="str">
        <f>[1]Hoja1!B30</f>
        <v>PEREZ MARTINEZ ESTEFANI</v>
      </c>
      <c r="E35" s="55"/>
      <c r="F35" s="55"/>
      <c r="G35" s="55"/>
      <c r="H35" s="58"/>
      <c r="I35" s="57"/>
      <c r="J35" s="19">
        <v>100</v>
      </c>
      <c r="K35" s="28">
        <v>88</v>
      </c>
      <c r="L35" s="28">
        <v>100</v>
      </c>
      <c r="M35" s="28">
        <v>100</v>
      </c>
      <c r="N35" s="28">
        <v>0</v>
      </c>
      <c r="O35" s="28">
        <v>0</v>
      </c>
      <c r="P35" s="28">
        <v>0</v>
      </c>
      <c r="Q35" s="14">
        <f t="shared" si="0"/>
        <v>55.428571428571431</v>
      </c>
    </row>
    <row r="36" spans="2:17" x14ac:dyDescent="0.25">
      <c r="B36" s="7">
        <f t="shared" si="1"/>
        <v>28</v>
      </c>
      <c r="C36" s="7" t="s">
        <v>125</v>
      </c>
      <c r="D36" s="54" t="str">
        <f>[1]Hoja1!B31</f>
        <v>PUCHETA PEREZ JONATHAN</v>
      </c>
      <c r="E36" s="55"/>
      <c r="F36" s="55"/>
      <c r="G36" s="55"/>
      <c r="H36" s="55"/>
      <c r="I36" s="57"/>
      <c r="J36" s="19">
        <v>98</v>
      </c>
      <c r="K36" s="28">
        <v>75</v>
      </c>
      <c r="L36" s="28">
        <v>92</v>
      </c>
      <c r="M36" s="28">
        <v>90</v>
      </c>
      <c r="N36" s="28">
        <v>0</v>
      </c>
      <c r="O36" s="28">
        <v>0</v>
      </c>
      <c r="P36" s="28">
        <v>0</v>
      </c>
      <c r="Q36" s="14">
        <f t="shared" si="0"/>
        <v>50.714285714285715</v>
      </c>
    </row>
    <row r="37" spans="2:17" x14ac:dyDescent="0.25">
      <c r="B37" s="7">
        <f t="shared" si="1"/>
        <v>29</v>
      </c>
      <c r="C37" s="7" t="s">
        <v>126</v>
      </c>
      <c r="D37" s="54" t="str">
        <f>[1]Hoja1!B32</f>
        <v>RAMIREZ OLIN JAIR</v>
      </c>
      <c r="E37" s="55"/>
      <c r="F37" s="55"/>
      <c r="G37" s="55"/>
      <c r="H37" s="55"/>
      <c r="I37" s="57"/>
      <c r="J37" s="4">
        <v>100</v>
      </c>
      <c r="K37" s="28">
        <v>80</v>
      </c>
      <c r="L37" s="28">
        <v>100</v>
      </c>
      <c r="M37" s="28">
        <v>100</v>
      </c>
      <c r="N37" s="28">
        <v>0</v>
      </c>
      <c r="O37" s="28">
        <v>0</v>
      </c>
      <c r="P37" s="28">
        <v>0</v>
      </c>
      <c r="Q37" s="14">
        <f t="shared" si="0"/>
        <v>54.285714285714285</v>
      </c>
    </row>
    <row r="38" spans="2:17" x14ac:dyDescent="0.25">
      <c r="B38" s="7">
        <f t="shared" si="1"/>
        <v>30</v>
      </c>
      <c r="C38" s="7" t="s">
        <v>127</v>
      </c>
      <c r="D38" s="54" t="str">
        <f>[1]Hoja1!B33</f>
        <v>REYES DE DIOS ITZEL DEL CARMEN</v>
      </c>
      <c r="E38" s="55"/>
      <c r="F38" s="55"/>
      <c r="G38" s="55"/>
      <c r="H38" s="55"/>
      <c r="I38" s="57"/>
      <c r="J38" s="4">
        <v>90</v>
      </c>
      <c r="K38" s="28">
        <v>80</v>
      </c>
      <c r="L38" s="28">
        <v>70</v>
      </c>
      <c r="M38" s="28">
        <v>100</v>
      </c>
      <c r="N38" s="28">
        <v>0</v>
      </c>
      <c r="O38" s="28">
        <v>0</v>
      </c>
      <c r="P38" s="28">
        <v>0</v>
      </c>
      <c r="Q38" s="14">
        <f t="shared" si="0"/>
        <v>48.571428571428569</v>
      </c>
    </row>
    <row r="39" spans="2:17" x14ac:dyDescent="0.25">
      <c r="B39" s="7">
        <f t="shared" si="1"/>
        <v>31</v>
      </c>
      <c r="C39" s="7" t="s">
        <v>128</v>
      </c>
      <c r="D39" s="54" t="str">
        <f>[1]Hoja1!B34</f>
        <v>SANCHEZ BARRAZA ANGEL DE JESUS</v>
      </c>
      <c r="E39" s="55"/>
      <c r="F39" s="55"/>
      <c r="G39" s="55"/>
      <c r="H39" s="55"/>
      <c r="I39" s="57"/>
      <c r="J39" s="4">
        <v>95</v>
      </c>
      <c r="K39" s="28">
        <v>70</v>
      </c>
      <c r="L39" s="28">
        <v>37</v>
      </c>
      <c r="M39" s="28">
        <v>100</v>
      </c>
      <c r="N39" s="28">
        <v>0</v>
      </c>
      <c r="O39" s="28">
        <v>0</v>
      </c>
      <c r="P39" s="28">
        <v>0</v>
      </c>
      <c r="Q39" s="14">
        <f t="shared" si="0"/>
        <v>43.142857142857146</v>
      </c>
    </row>
    <row r="40" spans="2:17" x14ac:dyDescent="0.25">
      <c r="B40" s="7">
        <f t="shared" si="1"/>
        <v>32</v>
      </c>
      <c r="C40" s="7" t="s">
        <v>129</v>
      </c>
      <c r="D40" s="54" t="str">
        <f>[1]Hoja1!B35</f>
        <v>TEOBA COTO EDUARDO</v>
      </c>
      <c r="E40" s="55"/>
      <c r="F40" s="55"/>
      <c r="G40" s="55"/>
      <c r="H40" s="55"/>
      <c r="I40" s="57"/>
      <c r="J40" s="4">
        <v>100</v>
      </c>
      <c r="K40" s="28">
        <v>94</v>
      </c>
      <c r="L40" s="28">
        <v>100</v>
      </c>
      <c r="M40" s="28">
        <v>100</v>
      </c>
      <c r="N40" s="28">
        <v>0</v>
      </c>
      <c r="O40" s="28">
        <v>0</v>
      </c>
      <c r="P40" s="28">
        <v>0</v>
      </c>
      <c r="Q40" s="14">
        <f>SUM(J40:P40)/7</f>
        <v>56.285714285714285</v>
      </c>
    </row>
    <row r="41" spans="2:17" x14ac:dyDescent="0.25">
      <c r="B41" s="7">
        <f t="shared" si="1"/>
        <v>33</v>
      </c>
      <c r="C41" s="7" t="s">
        <v>130</v>
      </c>
      <c r="D41" s="54" t="str">
        <f>[1]Hoja1!B36</f>
        <v>TEPOX DE JESUS ALEJANDRA</v>
      </c>
      <c r="E41" s="55"/>
      <c r="F41" s="55"/>
      <c r="G41" s="55"/>
      <c r="H41" s="55"/>
      <c r="I41" s="57"/>
      <c r="J41" s="4">
        <v>98</v>
      </c>
      <c r="K41" s="28">
        <v>80</v>
      </c>
      <c r="L41" s="28">
        <v>100</v>
      </c>
      <c r="M41" s="28">
        <v>100</v>
      </c>
      <c r="N41" s="28">
        <v>0</v>
      </c>
      <c r="O41" s="28">
        <v>0</v>
      </c>
      <c r="P41" s="28">
        <v>0</v>
      </c>
      <c r="Q41" s="14">
        <f t="shared" si="0"/>
        <v>54</v>
      </c>
    </row>
    <row r="42" spans="2:17" x14ac:dyDescent="0.25">
      <c r="B42" s="7">
        <f t="shared" si="1"/>
        <v>34</v>
      </c>
      <c r="C42" s="7" t="s">
        <v>131</v>
      </c>
      <c r="D42" s="54" t="str">
        <f>[1]Hoja1!B37</f>
        <v>XIMEO TEOBA CRISTIAN URIEL</v>
      </c>
      <c r="E42" s="55"/>
      <c r="F42" s="55"/>
      <c r="G42" s="55"/>
      <c r="H42" s="55"/>
      <c r="I42" s="57"/>
      <c r="J42" s="4">
        <v>52</v>
      </c>
      <c r="K42" s="28">
        <v>35</v>
      </c>
      <c r="L42" s="28">
        <v>72</v>
      </c>
      <c r="M42" s="28">
        <v>100</v>
      </c>
      <c r="N42" s="28">
        <v>0</v>
      </c>
      <c r="O42" s="28">
        <v>0</v>
      </c>
      <c r="P42" s="28">
        <v>0</v>
      </c>
      <c r="Q42" s="14">
        <f t="shared" si="0"/>
        <v>37</v>
      </c>
    </row>
    <row r="43" spans="2:17" x14ac:dyDescent="0.25">
      <c r="B43" s="7">
        <f t="shared" si="1"/>
        <v>35</v>
      </c>
      <c r="C43" s="7"/>
      <c r="D43" s="50"/>
      <c r="E43" s="50"/>
      <c r="F43" s="50"/>
      <c r="G43" s="50"/>
      <c r="H43" s="50"/>
      <c r="I43" s="50"/>
      <c r="J43" s="4"/>
      <c r="K43" s="4"/>
      <c r="L43" s="4"/>
      <c r="M43" s="4"/>
      <c r="N43" s="4"/>
      <c r="O43" s="4"/>
      <c r="P43" s="4"/>
      <c r="Q43" s="14">
        <f t="shared" si="0"/>
        <v>0</v>
      </c>
    </row>
    <row r="44" spans="2:17" x14ac:dyDescent="0.25">
      <c r="B44" s="7">
        <f t="shared" si="1"/>
        <v>36</v>
      </c>
      <c r="C44" s="7"/>
      <c r="D44" s="50"/>
      <c r="E44" s="50"/>
      <c r="F44" s="50"/>
      <c r="G44" s="50"/>
      <c r="H44" s="50"/>
      <c r="I44" s="50"/>
      <c r="J44" s="4"/>
      <c r="K44" s="4"/>
      <c r="L44" s="4"/>
      <c r="M44" s="4"/>
      <c r="N44" s="4"/>
      <c r="O44" s="4"/>
      <c r="P44" s="4"/>
      <c r="Q44" s="14">
        <f t="shared" si="0"/>
        <v>0</v>
      </c>
    </row>
    <row r="45" spans="2:17" x14ac:dyDescent="0.25">
      <c r="B45" s="7">
        <f t="shared" si="1"/>
        <v>37</v>
      </c>
      <c r="C45" s="9"/>
      <c r="D45" s="50"/>
      <c r="E45" s="50"/>
      <c r="F45" s="50"/>
      <c r="G45" s="50"/>
      <c r="H45" s="50"/>
      <c r="I45" s="50"/>
      <c r="J45" s="4"/>
      <c r="K45" s="4"/>
      <c r="L45" s="4"/>
      <c r="M45" s="4"/>
      <c r="N45" s="4"/>
      <c r="O45" s="4"/>
      <c r="P45" s="4"/>
      <c r="Q45" s="14">
        <f t="shared" si="0"/>
        <v>0</v>
      </c>
    </row>
    <row r="46" spans="2:17" x14ac:dyDescent="0.25">
      <c r="B46" s="7">
        <f t="shared" si="1"/>
        <v>38</v>
      </c>
      <c r="C46" s="9"/>
      <c r="D46" s="50"/>
      <c r="E46" s="50"/>
      <c r="F46" s="50"/>
      <c r="G46" s="50"/>
      <c r="H46" s="50"/>
      <c r="I46" s="50"/>
      <c r="J46" s="4"/>
      <c r="K46" s="4"/>
      <c r="L46" s="4"/>
      <c r="M46" s="4"/>
      <c r="N46" s="4"/>
      <c r="O46" s="4"/>
      <c r="P46" s="4"/>
      <c r="Q46" s="14">
        <f t="shared" si="0"/>
        <v>0</v>
      </c>
    </row>
    <row r="47" spans="2:17" x14ac:dyDescent="0.25">
      <c r="B47" s="7">
        <f t="shared" si="1"/>
        <v>39</v>
      </c>
      <c r="C47" s="9"/>
      <c r="D47" s="50"/>
      <c r="E47" s="50"/>
      <c r="F47" s="50"/>
      <c r="G47" s="50"/>
      <c r="H47" s="50"/>
      <c r="I47" s="50"/>
      <c r="J47" s="4"/>
      <c r="K47" s="4"/>
      <c r="L47" s="4"/>
      <c r="M47" s="4"/>
      <c r="N47" s="4"/>
      <c r="O47" s="4"/>
      <c r="P47" s="4"/>
      <c r="Q47" s="14">
        <f t="shared" si="0"/>
        <v>0</v>
      </c>
    </row>
    <row r="48" spans="2:17" x14ac:dyDescent="0.25">
      <c r="B48" s="7">
        <f t="shared" si="1"/>
        <v>40</v>
      </c>
      <c r="C48" s="9"/>
      <c r="D48" s="50"/>
      <c r="E48" s="50"/>
      <c r="F48" s="50"/>
      <c r="G48" s="50"/>
      <c r="H48" s="50"/>
      <c r="I48" s="50"/>
      <c r="J48" s="4"/>
      <c r="K48" s="4"/>
      <c r="L48" s="4"/>
      <c r="M48" s="4"/>
      <c r="N48" s="4"/>
      <c r="O48" s="4"/>
      <c r="P48" s="4"/>
      <c r="Q48" s="14">
        <f t="shared" si="0"/>
        <v>0</v>
      </c>
    </row>
    <row r="49" spans="2:17" x14ac:dyDescent="0.25">
      <c r="B49" s="8">
        <f t="shared" si="1"/>
        <v>41</v>
      </c>
      <c r="C49" s="9"/>
      <c r="D49" s="50"/>
      <c r="E49" s="50"/>
      <c r="F49" s="50"/>
      <c r="G49" s="50"/>
      <c r="H49" s="50"/>
      <c r="I49" s="50"/>
      <c r="J49" s="5"/>
      <c r="K49" s="5"/>
      <c r="L49" s="5"/>
      <c r="M49" s="5"/>
      <c r="N49" s="5"/>
      <c r="O49" s="5"/>
      <c r="P49" s="5"/>
      <c r="Q49" s="14">
        <f t="shared" ref="Q49:Q53" si="2">SUM(J49:P49)/7</f>
        <v>0</v>
      </c>
    </row>
    <row r="50" spans="2:17" x14ac:dyDescent="0.25">
      <c r="B50" s="8">
        <f t="shared" si="1"/>
        <v>42</v>
      </c>
      <c r="C50" s="9"/>
      <c r="D50" s="50"/>
      <c r="E50" s="50"/>
      <c r="F50" s="50"/>
      <c r="G50" s="50"/>
      <c r="H50" s="50"/>
      <c r="I50" s="50"/>
      <c r="J50" s="5"/>
      <c r="K50" s="5"/>
      <c r="L50" s="5"/>
      <c r="M50" s="5"/>
      <c r="N50" s="5"/>
      <c r="O50" s="5"/>
      <c r="P50" s="5"/>
      <c r="Q50" s="14">
        <f t="shared" si="2"/>
        <v>0</v>
      </c>
    </row>
    <row r="51" spans="2:17" x14ac:dyDescent="0.25">
      <c r="B51" s="8">
        <f t="shared" si="1"/>
        <v>43</v>
      </c>
      <c r="C51" s="9"/>
      <c r="D51" s="50"/>
      <c r="E51" s="50"/>
      <c r="F51" s="50"/>
      <c r="G51" s="50"/>
      <c r="H51" s="50"/>
      <c r="I51" s="50"/>
      <c r="J51" s="5"/>
      <c r="K51" s="5"/>
      <c r="L51" s="5"/>
      <c r="M51" s="5"/>
      <c r="N51" s="5"/>
      <c r="O51" s="5"/>
      <c r="P51" s="5"/>
      <c r="Q51" s="14">
        <f t="shared" si="2"/>
        <v>0</v>
      </c>
    </row>
    <row r="52" spans="2:17" x14ac:dyDescent="0.25">
      <c r="B52" s="16">
        <f t="shared" si="1"/>
        <v>44</v>
      </c>
      <c r="C52" s="9"/>
      <c r="D52" s="50"/>
      <c r="E52" s="50"/>
      <c r="F52" s="50"/>
      <c r="G52" s="50"/>
      <c r="H52" s="50"/>
      <c r="I52" s="50"/>
      <c r="J52" s="15"/>
      <c r="K52" s="15"/>
      <c r="L52" s="15"/>
      <c r="M52" s="15"/>
      <c r="N52" s="15"/>
      <c r="O52" s="15"/>
      <c r="P52" s="15"/>
      <c r="Q52" s="14">
        <f t="shared" si="2"/>
        <v>0</v>
      </c>
    </row>
    <row r="53" spans="2:17" x14ac:dyDescent="0.25">
      <c r="B53" s="16">
        <f t="shared" si="1"/>
        <v>45</v>
      </c>
      <c r="C53" s="22"/>
      <c r="D53" s="51"/>
      <c r="E53" s="52"/>
      <c r="F53" s="52"/>
      <c r="G53" s="52"/>
      <c r="H53" s="52"/>
      <c r="I53" s="53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49"/>
      <c r="D54" s="49"/>
      <c r="E54" s="10"/>
      <c r="H54" s="67" t="s">
        <v>19</v>
      </c>
      <c r="I54" s="67"/>
      <c r="J54" s="23">
        <f>COUNTIF(J9:J53,"&gt;=70")</f>
        <v>31</v>
      </c>
      <c r="K54" s="23">
        <f t="shared" ref="K54:P54" si="3">COUNTIF(K9:K53,"&gt;=70")</f>
        <v>31</v>
      </c>
      <c r="L54" s="23">
        <f t="shared" si="3"/>
        <v>31</v>
      </c>
      <c r="M54" s="23">
        <f t="shared" si="3"/>
        <v>32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49"/>
      <c r="D55" s="49"/>
      <c r="E55" s="11"/>
      <c r="H55" s="68" t="s">
        <v>20</v>
      </c>
      <c r="I55" s="68"/>
      <c r="J55" s="24">
        <f>COUNTIF(J9:J53,"&lt;70")</f>
        <v>3</v>
      </c>
      <c r="K55" s="24">
        <f t="shared" ref="K55:Q55" si="5">COUNTIF(K9:K53,"&lt;70")</f>
        <v>3</v>
      </c>
      <c r="L55" s="24">
        <f t="shared" si="5"/>
        <v>3</v>
      </c>
      <c r="M55" s="24">
        <f t="shared" si="5"/>
        <v>2</v>
      </c>
      <c r="N55" s="24">
        <f t="shared" si="5"/>
        <v>34</v>
      </c>
      <c r="O55" s="24">
        <f t="shared" si="5"/>
        <v>34</v>
      </c>
      <c r="P55" s="24">
        <f t="shared" si="5"/>
        <v>34</v>
      </c>
      <c r="Q55" s="24">
        <f t="shared" si="5"/>
        <v>45</v>
      </c>
    </row>
    <row r="56" spans="2:17" x14ac:dyDescent="0.25">
      <c r="C56" s="49"/>
      <c r="D56" s="49"/>
      <c r="E56" s="49"/>
      <c r="H56" s="68" t="s">
        <v>21</v>
      </c>
      <c r="I56" s="68"/>
      <c r="J56" s="24">
        <f>COUNT(J9:J53)</f>
        <v>34</v>
      </c>
      <c r="K56" s="24">
        <f t="shared" ref="K56:Q56" si="6">COUNT(K9:K53)</f>
        <v>34</v>
      </c>
      <c r="L56" s="24">
        <f t="shared" si="6"/>
        <v>34</v>
      </c>
      <c r="M56" s="24">
        <f t="shared" si="6"/>
        <v>34</v>
      </c>
      <c r="N56" s="24">
        <f t="shared" si="6"/>
        <v>34</v>
      </c>
      <c r="O56" s="24">
        <f t="shared" si="6"/>
        <v>34</v>
      </c>
      <c r="P56" s="24">
        <f t="shared" si="6"/>
        <v>34</v>
      </c>
      <c r="Q56" s="24">
        <f t="shared" si="6"/>
        <v>45</v>
      </c>
    </row>
    <row r="57" spans="2:17" x14ac:dyDescent="0.25">
      <c r="C57" s="49"/>
      <c r="D57" s="49"/>
      <c r="E57" s="10"/>
      <c r="F57" s="12"/>
      <c r="H57" s="69" t="s">
        <v>16</v>
      </c>
      <c r="I57" s="69"/>
      <c r="J57" s="25">
        <f>J54/J56</f>
        <v>0.91176470588235292</v>
      </c>
      <c r="K57" s="26">
        <f t="shared" ref="K57:Q57" si="7">K54/K56</f>
        <v>0.91176470588235292</v>
      </c>
      <c r="L57" s="26">
        <f t="shared" si="7"/>
        <v>0.91176470588235292</v>
      </c>
      <c r="M57" s="26">
        <f t="shared" si="7"/>
        <v>0.94117647058823528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 x14ac:dyDescent="0.25">
      <c r="C58" s="49"/>
      <c r="D58" s="49"/>
      <c r="E58" s="10"/>
      <c r="F58" s="12"/>
      <c r="H58" s="69" t="s">
        <v>17</v>
      </c>
      <c r="I58" s="69"/>
      <c r="J58" s="25">
        <f>J55/J56</f>
        <v>8.8235294117647065E-2</v>
      </c>
      <c r="K58" s="25">
        <f t="shared" ref="K58:Q58" si="8">K55/K56</f>
        <v>8.8235294117647065E-2</v>
      </c>
      <c r="L58" s="26">
        <f t="shared" si="8"/>
        <v>8.8235294117647065E-2</v>
      </c>
      <c r="M58" s="26">
        <f t="shared" si="8"/>
        <v>5.8823529411764705E-2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 x14ac:dyDescent="0.25">
      <c r="C59" s="49"/>
      <c r="D59" s="49"/>
      <c r="E59" s="11"/>
      <c r="F59" s="12"/>
    </row>
    <row r="60" spans="2:17" x14ac:dyDescent="0.25">
      <c r="C60" s="10"/>
      <c r="D60" s="10"/>
      <c r="E60" s="11"/>
      <c r="F60" s="12"/>
    </row>
    <row r="61" spans="2:17" x14ac:dyDescent="0.25">
      <c r="J61" s="70"/>
      <c r="K61" s="70"/>
      <c r="L61" s="70"/>
      <c r="M61" s="70"/>
      <c r="N61" s="70"/>
      <c r="O61" s="70"/>
      <c r="P61" s="70"/>
    </row>
    <row r="62" spans="2:17" x14ac:dyDescent="0.25">
      <c r="J62" s="63" t="s">
        <v>18</v>
      </c>
      <c r="K62" s="63"/>
      <c r="L62" s="63"/>
      <c r="M62" s="63"/>
      <c r="N62" s="63"/>
      <c r="O62" s="63"/>
      <c r="P62" s="63"/>
    </row>
  </sheetData>
  <mergeCells count="44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B2:P2"/>
    <mergeCell ref="D45:I45"/>
    <mergeCell ref="D46:I46"/>
    <mergeCell ref="D47:I47"/>
    <mergeCell ref="D39:I39"/>
    <mergeCell ref="D40:I40"/>
    <mergeCell ref="D41:I41"/>
    <mergeCell ref="D42:I42"/>
    <mergeCell ref="D43:I43"/>
    <mergeCell ref="J4:K4"/>
    <mergeCell ref="N4:O4"/>
    <mergeCell ref="D6:G6"/>
    <mergeCell ref="D8:I8"/>
    <mergeCell ref="D9:I9"/>
    <mergeCell ref="D10:I10"/>
    <mergeCell ref="D48:I48"/>
    <mergeCell ref="D33:I33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4" zoomScaleNormal="100" workbookViewId="0">
      <selection activeCell="M31" sqref="M3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9" t="s">
        <v>9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2"/>
      <c r="R2" s="2"/>
    </row>
    <row r="3" spans="2:18" x14ac:dyDescent="0.25">
      <c r="C3" s="66" t="s">
        <v>8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20"/>
      <c r="R3" s="20"/>
    </row>
    <row r="4" spans="2:18" x14ac:dyDescent="0.25">
      <c r="C4" t="s">
        <v>0</v>
      </c>
      <c r="D4" s="71" t="s">
        <v>27</v>
      </c>
      <c r="E4" s="71"/>
      <c r="F4" s="71"/>
      <c r="G4" s="71"/>
      <c r="I4" t="s">
        <v>1</v>
      </c>
      <c r="J4" s="60" t="s">
        <v>28</v>
      </c>
      <c r="K4" s="60"/>
      <c r="M4" t="s">
        <v>2</v>
      </c>
      <c r="N4" s="61">
        <v>45005</v>
      </c>
      <c r="O4" s="61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60" t="s">
        <v>29</v>
      </c>
      <c r="E6" s="60"/>
      <c r="F6" s="60"/>
      <c r="G6" s="60"/>
      <c r="I6" s="64" t="s">
        <v>22</v>
      </c>
      <c r="J6" s="64"/>
      <c r="K6" s="65" t="s">
        <v>26</v>
      </c>
      <c r="L6" s="65"/>
      <c r="M6" s="65"/>
      <c r="N6" s="65"/>
      <c r="O6" s="65"/>
      <c r="P6" s="65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62" t="s">
        <v>5</v>
      </c>
      <c r="E8" s="62"/>
      <c r="F8" s="62"/>
      <c r="G8" s="62"/>
      <c r="H8" s="62"/>
      <c r="I8" s="62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 t="s">
        <v>78</v>
      </c>
      <c r="D9" s="72" t="str">
        <f>[1]Hoja1!B42</f>
        <v>ANDRADE HERRERA PERLA</v>
      </c>
      <c r="E9" s="72"/>
      <c r="F9" s="72"/>
      <c r="G9" s="72"/>
      <c r="H9" s="72"/>
      <c r="I9" s="72"/>
      <c r="J9" s="19">
        <v>91</v>
      </c>
      <c r="K9" s="19">
        <v>76</v>
      </c>
      <c r="L9" s="19">
        <v>100</v>
      </c>
      <c r="M9" s="19">
        <v>100</v>
      </c>
      <c r="N9" s="19">
        <v>0</v>
      </c>
      <c r="O9" s="19">
        <v>0</v>
      </c>
      <c r="P9" s="19">
        <v>0</v>
      </c>
      <c r="Q9" s="14">
        <f>SUM(J9:P9)/7</f>
        <v>52.428571428571431</v>
      </c>
    </row>
    <row r="10" spans="2:18" x14ac:dyDescent="0.25">
      <c r="B10" s="18">
        <f>B9+1</f>
        <v>2</v>
      </c>
      <c r="C10" s="18" t="s">
        <v>79</v>
      </c>
      <c r="D10" s="72" t="str">
        <f>[1]Hoja1!B43</f>
        <v>BELLI XALA DANNA ZARED</v>
      </c>
      <c r="E10" s="72"/>
      <c r="F10" s="72"/>
      <c r="G10" s="72"/>
      <c r="H10" s="72"/>
      <c r="I10" s="72"/>
      <c r="J10" s="19">
        <v>100</v>
      </c>
      <c r="K10" s="19">
        <v>94</v>
      </c>
      <c r="L10" s="19">
        <v>100</v>
      </c>
      <c r="M10" s="19">
        <v>100</v>
      </c>
      <c r="N10" s="19">
        <v>0</v>
      </c>
      <c r="O10" s="19">
        <v>0</v>
      </c>
      <c r="P10" s="19">
        <v>0</v>
      </c>
      <c r="Q10" s="14">
        <f t="shared" ref="Q10:Q48" si="0">SUM(J10:P10)/7</f>
        <v>56.285714285714285</v>
      </c>
    </row>
    <row r="11" spans="2:18" x14ac:dyDescent="0.25">
      <c r="B11" s="18">
        <f t="shared" ref="B11:B53" si="1">B10+1</f>
        <v>3</v>
      </c>
      <c r="C11" s="18" t="s">
        <v>80</v>
      </c>
      <c r="D11" s="72" t="str">
        <f>[1]Hoja1!B44</f>
        <v>BERNAL VELASCO DIANA CAROLINA</v>
      </c>
      <c r="E11" s="72"/>
      <c r="F11" s="72"/>
      <c r="G11" s="72"/>
      <c r="H11" s="72"/>
      <c r="I11" s="72"/>
      <c r="J11" s="19">
        <v>94</v>
      </c>
      <c r="K11" s="19">
        <v>95</v>
      </c>
      <c r="L11" s="19">
        <v>92</v>
      </c>
      <c r="M11" s="19">
        <v>100</v>
      </c>
      <c r="N11" s="19">
        <v>0</v>
      </c>
      <c r="O11" s="19">
        <v>0</v>
      </c>
      <c r="P11" s="19">
        <v>0</v>
      </c>
      <c r="Q11" s="14">
        <f t="shared" si="0"/>
        <v>54.428571428571431</v>
      </c>
    </row>
    <row r="12" spans="2:18" x14ac:dyDescent="0.25">
      <c r="B12" s="18">
        <f t="shared" si="1"/>
        <v>4</v>
      </c>
      <c r="C12" s="18" t="s">
        <v>81</v>
      </c>
      <c r="D12" s="72" t="str">
        <f>[1]Hoja1!B45</f>
        <v>CARRERA MARTINEZ ANDRE JALIL</v>
      </c>
      <c r="E12" s="72"/>
      <c r="F12" s="72"/>
      <c r="G12" s="72"/>
      <c r="H12" s="72"/>
      <c r="I12" s="72"/>
      <c r="J12" s="19">
        <v>85</v>
      </c>
      <c r="K12" s="19">
        <v>70</v>
      </c>
      <c r="L12" s="19">
        <v>100</v>
      </c>
      <c r="M12" s="19">
        <v>90</v>
      </c>
      <c r="N12" s="19">
        <v>0</v>
      </c>
      <c r="O12" s="19">
        <v>0</v>
      </c>
      <c r="P12" s="19">
        <v>0</v>
      </c>
      <c r="Q12" s="14">
        <f t="shared" si="0"/>
        <v>49.285714285714285</v>
      </c>
    </row>
    <row r="13" spans="2:18" x14ac:dyDescent="0.25">
      <c r="B13" s="18">
        <f t="shared" si="1"/>
        <v>5</v>
      </c>
      <c r="C13" s="18" t="s">
        <v>82</v>
      </c>
      <c r="D13" s="72" t="s">
        <v>76</v>
      </c>
      <c r="E13" s="72"/>
      <c r="F13" s="72"/>
      <c r="G13" s="72"/>
      <c r="H13" s="72"/>
      <c r="I13" s="72"/>
      <c r="J13" s="34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0</v>
      </c>
    </row>
    <row r="14" spans="2:18" x14ac:dyDescent="0.25">
      <c r="B14" s="18">
        <f t="shared" si="1"/>
        <v>6</v>
      </c>
      <c r="C14" s="18" t="s">
        <v>83</v>
      </c>
      <c r="D14" s="72" t="s">
        <v>77</v>
      </c>
      <c r="E14" s="72"/>
      <c r="F14" s="72"/>
      <c r="G14" s="72"/>
      <c r="H14" s="72"/>
      <c r="I14" s="72"/>
      <c r="J14" s="48">
        <v>90</v>
      </c>
      <c r="K14" s="19">
        <v>81</v>
      </c>
      <c r="L14" s="19">
        <v>96</v>
      </c>
      <c r="M14" s="19">
        <v>100</v>
      </c>
      <c r="N14" s="19">
        <v>0</v>
      </c>
      <c r="O14" s="19">
        <v>0</v>
      </c>
      <c r="P14" s="19">
        <v>0</v>
      </c>
      <c r="Q14" s="14">
        <f t="shared" si="0"/>
        <v>52.428571428571431</v>
      </c>
    </row>
    <row r="15" spans="2:18" x14ac:dyDescent="0.25">
      <c r="B15" s="18">
        <f t="shared" si="1"/>
        <v>7</v>
      </c>
      <c r="C15" s="18" t="s">
        <v>84</v>
      </c>
      <c r="D15" s="72" t="str">
        <f>[1]Hoja1!B46</f>
        <v>DOMINGUEZ REYES KARLA MICHELLE</v>
      </c>
      <c r="E15" s="72"/>
      <c r="F15" s="72"/>
      <c r="G15" s="72"/>
      <c r="H15" s="72"/>
      <c r="I15" s="72"/>
      <c r="J15" s="19">
        <v>89</v>
      </c>
      <c r="K15" s="19">
        <v>82</v>
      </c>
      <c r="L15" s="19">
        <v>72</v>
      </c>
      <c r="M15" s="19">
        <v>100</v>
      </c>
      <c r="N15" s="19">
        <v>0</v>
      </c>
      <c r="O15" s="19">
        <v>0</v>
      </c>
      <c r="P15" s="19">
        <v>0</v>
      </c>
      <c r="Q15" s="14">
        <f t="shared" si="0"/>
        <v>49</v>
      </c>
    </row>
    <row r="16" spans="2:18" x14ac:dyDescent="0.25">
      <c r="B16" s="18">
        <f t="shared" si="1"/>
        <v>8</v>
      </c>
      <c r="C16" s="18" t="s">
        <v>85</v>
      </c>
      <c r="D16" s="30" t="str">
        <f>[1]Hoja1!B47</f>
        <v>HERNANDEZ SANTOS JAIME</v>
      </c>
      <c r="E16" s="31"/>
      <c r="F16" s="31"/>
      <c r="G16" s="31"/>
      <c r="H16" s="31"/>
      <c r="I16" s="32"/>
      <c r="J16" s="29">
        <v>86</v>
      </c>
      <c r="K16" s="19">
        <v>0</v>
      </c>
      <c r="L16" s="19">
        <v>35</v>
      </c>
      <c r="M16" s="19">
        <v>90</v>
      </c>
      <c r="N16" s="19">
        <v>0</v>
      </c>
      <c r="O16" s="19">
        <v>0</v>
      </c>
      <c r="P16" s="19">
        <v>0</v>
      </c>
      <c r="Q16" s="14">
        <f t="shared" si="0"/>
        <v>30.142857142857142</v>
      </c>
    </row>
    <row r="17" spans="2:17" x14ac:dyDescent="0.25">
      <c r="B17" s="18">
        <f t="shared" si="1"/>
        <v>9</v>
      </c>
      <c r="C17" s="18" t="s">
        <v>86</v>
      </c>
      <c r="D17" s="30" t="str">
        <f>[1]Hoja1!B48</f>
        <v>HERNANDEZ ZAPOT MARIA FERNANDA</v>
      </c>
      <c r="E17" s="31"/>
      <c r="F17" s="31"/>
      <c r="G17" s="31"/>
      <c r="H17" s="31"/>
      <c r="I17" s="32"/>
      <c r="J17" s="29">
        <v>90</v>
      </c>
      <c r="K17" s="19">
        <v>80</v>
      </c>
      <c r="L17" s="19">
        <v>100</v>
      </c>
      <c r="M17" s="19">
        <v>95</v>
      </c>
      <c r="N17" s="19">
        <v>0</v>
      </c>
      <c r="O17" s="19">
        <v>0</v>
      </c>
      <c r="P17" s="19">
        <v>0</v>
      </c>
      <c r="Q17" s="14">
        <f t="shared" si="0"/>
        <v>52.142857142857146</v>
      </c>
    </row>
    <row r="18" spans="2:17" x14ac:dyDescent="0.25">
      <c r="B18" s="18">
        <f t="shared" si="1"/>
        <v>10</v>
      </c>
      <c r="C18" s="18" t="s">
        <v>87</v>
      </c>
      <c r="D18" s="30" t="str">
        <f>[1]Hoja1!B49</f>
        <v>LOPEZ FIGUEROLA EDWIN DE JESUS</v>
      </c>
      <c r="E18" s="31"/>
      <c r="F18" s="31"/>
      <c r="G18" s="31"/>
      <c r="H18" s="31"/>
      <c r="I18" s="32"/>
      <c r="J18" s="29">
        <v>60</v>
      </c>
      <c r="K18" s="19">
        <v>25</v>
      </c>
      <c r="L18" s="19">
        <v>70</v>
      </c>
      <c r="M18" s="19">
        <v>90</v>
      </c>
      <c r="N18" s="19">
        <v>0</v>
      </c>
      <c r="O18" s="19">
        <v>0</v>
      </c>
      <c r="P18" s="19">
        <v>0</v>
      </c>
      <c r="Q18" s="14">
        <f t="shared" si="0"/>
        <v>35</v>
      </c>
    </row>
    <row r="19" spans="2:17" x14ac:dyDescent="0.25">
      <c r="B19" s="18">
        <f t="shared" si="1"/>
        <v>11</v>
      </c>
      <c r="C19" s="18" t="s">
        <v>88</v>
      </c>
      <c r="D19" s="30" t="str">
        <f>[1]Hoja1!B50</f>
        <v>LOPEZ LUCHO LUZ NAOMI</v>
      </c>
      <c r="E19" s="31"/>
      <c r="F19" s="31"/>
      <c r="G19" s="31"/>
      <c r="H19" s="31"/>
      <c r="I19" s="32"/>
      <c r="J19" s="2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0</v>
      </c>
    </row>
    <row r="20" spans="2:17" x14ac:dyDescent="0.25">
      <c r="B20" s="18">
        <f t="shared" si="1"/>
        <v>12</v>
      </c>
      <c r="C20" s="18" t="s">
        <v>89</v>
      </c>
      <c r="D20" s="30" t="str">
        <f>[1]Hoja1!B51</f>
        <v>MONTALVO DOMINGUEZ KIARA VALERIA</v>
      </c>
      <c r="E20" s="31"/>
      <c r="F20" s="31"/>
      <c r="G20" s="31"/>
      <c r="H20" s="31"/>
      <c r="I20" s="32"/>
      <c r="J20" s="29">
        <v>78</v>
      </c>
      <c r="K20" s="19">
        <v>57</v>
      </c>
      <c r="L20" s="19">
        <v>88</v>
      </c>
      <c r="M20" s="19">
        <v>90</v>
      </c>
      <c r="N20" s="19">
        <v>0</v>
      </c>
      <c r="O20" s="19">
        <v>0</v>
      </c>
      <c r="P20" s="19">
        <v>0</v>
      </c>
      <c r="Q20" s="14">
        <f t="shared" si="0"/>
        <v>44.714285714285715</v>
      </c>
    </row>
    <row r="21" spans="2:17" x14ac:dyDescent="0.25">
      <c r="B21" s="18">
        <f t="shared" si="1"/>
        <v>13</v>
      </c>
      <c r="C21" s="18" t="s">
        <v>90</v>
      </c>
      <c r="D21" s="30" t="str">
        <f>[1]Hoja1!B52</f>
        <v>MORENO CASTRO ADRIAN DE JESUS</v>
      </c>
      <c r="E21" s="31"/>
      <c r="F21" s="31"/>
      <c r="G21" s="31"/>
      <c r="H21" s="31"/>
      <c r="I21" s="32"/>
      <c r="J21" s="29">
        <v>96</v>
      </c>
      <c r="K21" s="19">
        <v>78</v>
      </c>
      <c r="L21" s="19">
        <v>100</v>
      </c>
      <c r="M21" s="19">
        <v>90</v>
      </c>
      <c r="N21" s="19">
        <v>0</v>
      </c>
      <c r="O21" s="19">
        <v>0</v>
      </c>
      <c r="P21" s="19">
        <v>0</v>
      </c>
      <c r="Q21" s="14">
        <f t="shared" si="0"/>
        <v>52</v>
      </c>
    </row>
    <row r="22" spans="2:17" x14ac:dyDescent="0.25">
      <c r="B22" s="18">
        <f t="shared" si="1"/>
        <v>14</v>
      </c>
      <c r="C22" s="18" t="s">
        <v>91</v>
      </c>
      <c r="D22" s="30" t="str">
        <f>[1]Hoja1!B53</f>
        <v>OLIVEROS ISIDORO VANIA</v>
      </c>
      <c r="E22" s="31"/>
      <c r="F22" s="31"/>
      <c r="G22" s="31"/>
      <c r="H22" s="31"/>
      <c r="I22" s="32"/>
      <c r="J22" s="29">
        <v>95</v>
      </c>
      <c r="K22" s="19">
        <v>80</v>
      </c>
      <c r="L22" s="19">
        <v>100</v>
      </c>
      <c r="M22" s="19">
        <v>95</v>
      </c>
      <c r="N22" s="19">
        <v>0</v>
      </c>
      <c r="O22" s="19">
        <v>0</v>
      </c>
      <c r="P22" s="19">
        <v>0</v>
      </c>
      <c r="Q22" s="14">
        <f t="shared" si="0"/>
        <v>52.857142857142854</v>
      </c>
    </row>
    <row r="23" spans="2:17" x14ac:dyDescent="0.25">
      <c r="B23" s="18">
        <f t="shared" si="1"/>
        <v>15</v>
      </c>
      <c r="C23" s="18" t="s">
        <v>92</v>
      </c>
      <c r="D23" s="30" t="str">
        <f>[1]Hoja1!B54</f>
        <v>ORTIZ MARCIAL MONSERRAT</v>
      </c>
      <c r="E23" s="31"/>
      <c r="F23" s="31"/>
      <c r="G23" s="31"/>
      <c r="H23" s="31"/>
      <c r="I23" s="32"/>
      <c r="J23" s="29">
        <v>98</v>
      </c>
      <c r="K23" s="19">
        <v>100</v>
      </c>
      <c r="L23" s="19">
        <v>100</v>
      </c>
      <c r="M23" s="19">
        <v>100</v>
      </c>
      <c r="N23" s="19">
        <v>0</v>
      </c>
      <c r="O23" s="19">
        <v>0</v>
      </c>
      <c r="P23" s="19">
        <v>0</v>
      </c>
      <c r="Q23" s="14">
        <f t="shared" si="0"/>
        <v>56.857142857142854</v>
      </c>
    </row>
    <row r="24" spans="2:17" x14ac:dyDescent="0.25">
      <c r="B24" s="18">
        <f t="shared" si="1"/>
        <v>16</v>
      </c>
      <c r="C24" s="18" t="s">
        <v>93</v>
      </c>
      <c r="D24" s="30" t="str">
        <f>[1]Hoja1!B55</f>
        <v>PEREZ REYES STEFANY GABRIELA</v>
      </c>
      <c r="E24" s="31"/>
      <c r="F24" s="31"/>
      <c r="G24" s="31"/>
      <c r="H24" s="31"/>
      <c r="I24" s="32"/>
      <c r="J24" s="29">
        <v>96</v>
      </c>
      <c r="K24" s="19">
        <v>100</v>
      </c>
      <c r="L24" s="19">
        <v>87</v>
      </c>
      <c r="M24" s="19">
        <v>100</v>
      </c>
      <c r="N24" s="19">
        <v>0</v>
      </c>
      <c r="O24" s="19">
        <v>0</v>
      </c>
      <c r="P24" s="19">
        <v>0</v>
      </c>
      <c r="Q24" s="14">
        <f t="shared" si="0"/>
        <v>54.714285714285715</v>
      </c>
    </row>
    <row r="25" spans="2:17" x14ac:dyDescent="0.25">
      <c r="B25" s="18">
        <f t="shared" si="1"/>
        <v>17</v>
      </c>
      <c r="C25" s="18" t="s">
        <v>94</v>
      </c>
      <c r="D25" s="30" t="str">
        <f>[1]Hoja1!B56</f>
        <v>POLITO MACARIO MAURICIO</v>
      </c>
      <c r="E25" s="31"/>
      <c r="F25" s="31"/>
      <c r="G25" s="31"/>
      <c r="H25" s="31"/>
      <c r="I25" s="32"/>
      <c r="J25" s="29">
        <v>87</v>
      </c>
      <c r="K25" s="19">
        <v>70</v>
      </c>
      <c r="L25" s="19">
        <v>95</v>
      </c>
      <c r="M25" s="19">
        <v>80</v>
      </c>
      <c r="N25" s="19">
        <v>0</v>
      </c>
      <c r="O25" s="19">
        <v>0</v>
      </c>
      <c r="P25" s="19">
        <v>0</v>
      </c>
      <c r="Q25" s="14">
        <f t="shared" si="0"/>
        <v>47.428571428571431</v>
      </c>
    </row>
    <row r="26" spans="2:17" x14ac:dyDescent="0.25">
      <c r="B26" s="18">
        <f t="shared" si="1"/>
        <v>18</v>
      </c>
      <c r="C26" s="18" t="s">
        <v>95</v>
      </c>
      <c r="D26" s="30" t="str">
        <f>[1]Hoja1!B57</f>
        <v>ROQUE VEGA CARLOS EDUARDO</v>
      </c>
      <c r="E26" s="31"/>
      <c r="F26" s="31"/>
      <c r="G26" s="31"/>
      <c r="H26" s="31"/>
      <c r="I26" s="32"/>
      <c r="J26" s="29">
        <v>91</v>
      </c>
      <c r="K26" s="19">
        <v>70</v>
      </c>
      <c r="L26" s="19">
        <v>92</v>
      </c>
      <c r="M26" s="19">
        <v>90</v>
      </c>
      <c r="N26" s="19">
        <v>0</v>
      </c>
      <c r="O26" s="19">
        <v>0</v>
      </c>
      <c r="P26" s="19">
        <v>0</v>
      </c>
      <c r="Q26" s="14">
        <f t="shared" si="0"/>
        <v>49</v>
      </c>
    </row>
    <row r="27" spans="2:17" x14ac:dyDescent="0.25">
      <c r="B27" s="18">
        <f t="shared" si="1"/>
        <v>19</v>
      </c>
      <c r="C27" s="18" t="s">
        <v>96</v>
      </c>
      <c r="D27" s="30" t="str">
        <f>[1]Hoja1!B58</f>
        <v>SOSA MARTINEZ JESSICA ALEJANDRA</v>
      </c>
      <c r="E27" s="31"/>
      <c r="F27" s="31"/>
      <c r="G27" s="31"/>
      <c r="H27" s="31"/>
      <c r="I27" s="32"/>
      <c r="J27" s="29">
        <v>82</v>
      </c>
      <c r="K27" s="28">
        <v>76</v>
      </c>
      <c r="L27" s="28">
        <v>95</v>
      </c>
      <c r="M27" s="28">
        <v>80</v>
      </c>
      <c r="N27" s="28">
        <v>0</v>
      </c>
      <c r="O27" s="28">
        <v>0</v>
      </c>
      <c r="P27" s="28">
        <v>0</v>
      </c>
      <c r="Q27" s="14">
        <f t="shared" si="0"/>
        <v>47.571428571428569</v>
      </c>
    </row>
    <row r="28" spans="2:17" x14ac:dyDescent="0.25">
      <c r="B28" s="18">
        <f t="shared" si="1"/>
        <v>20</v>
      </c>
      <c r="C28" s="18" t="s">
        <v>97</v>
      </c>
      <c r="D28" s="30" t="str">
        <f>[1]Hoja1!B59</f>
        <v>URIETA MARTINEZ KAREN</v>
      </c>
      <c r="E28" s="31"/>
      <c r="F28" s="31"/>
      <c r="G28" s="31"/>
      <c r="H28" s="31"/>
      <c r="I28" s="32"/>
      <c r="J28" s="29">
        <v>65</v>
      </c>
      <c r="K28" s="28">
        <v>78</v>
      </c>
      <c r="L28" s="28">
        <v>92</v>
      </c>
      <c r="M28" s="28">
        <v>90</v>
      </c>
      <c r="N28" s="28">
        <v>0</v>
      </c>
      <c r="O28" s="28">
        <v>0</v>
      </c>
      <c r="P28" s="28">
        <v>0</v>
      </c>
      <c r="Q28" s="14">
        <f t="shared" si="0"/>
        <v>46.428571428571431</v>
      </c>
    </row>
    <row r="29" spans="2:17" x14ac:dyDescent="0.25">
      <c r="B29" s="18">
        <f t="shared" si="1"/>
        <v>21</v>
      </c>
      <c r="C29" s="18" t="s">
        <v>98</v>
      </c>
      <c r="D29" s="30" t="str">
        <f>[1]Hoja1!B60</f>
        <v>VIDAÑA HERNANDEZ ARIEL ISAIAS</v>
      </c>
      <c r="E29" s="31"/>
      <c r="F29" s="31"/>
      <c r="G29" s="31"/>
      <c r="H29" s="31"/>
      <c r="I29" s="32"/>
      <c r="J29" s="29">
        <v>66</v>
      </c>
      <c r="K29" s="29">
        <v>0</v>
      </c>
      <c r="L29" s="29">
        <v>76</v>
      </c>
      <c r="M29" s="29">
        <v>80</v>
      </c>
      <c r="N29" s="29">
        <v>0</v>
      </c>
      <c r="O29" s="29">
        <v>0</v>
      </c>
      <c r="P29" s="29">
        <v>0</v>
      </c>
      <c r="Q29" s="14">
        <f t="shared" si="0"/>
        <v>31.714285714285715</v>
      </c>
    </row>
    <row r="30" spans="2:17" x14ac:dyDescent="0.25">
      <c r="B30" s="18">
        <f t="shared" si="1"/>
        <v>22</v>
      </c>
      <c r="C30" s="18" t="s">
        <v>99</v>
      </c>
      <c r="D30" s="30" t="str">
        <f>[1]Hoja1!B61</f>
        <v>VILLAFUERTE CONCHI ARIEL MOISES</v>
      </c>
      <c r="E30" s="31"/>
      <c r="F30" s="31"/>
      <c r="G30" s="31"/>
      <c r="H30" s="31"/>
      <c r="I30" s="32"/>
      <c r="J30" s="29">
        <v>85</v>
      </c>
      <c r="K30" s="29">
        <v>70</v>
      </c>
      <c r="L30" s="29">
        <v>96</v>
      </c>
      <c r="M30" s="29">
        <v>80</v>
      </c>
      <c r="N30" s="29">
        <v>0</v>
      </c>
      <c r="O30" s="29">
        <v>0</v>
      </c>
      <c r="P30" s="29">
        <v>0</v>
      </c>
      <c r="Q30" s="14">
        <f t="shared" si="0"/>
        <v>47.285714285714285</v>
      </c>
    </row>
    <row r="31" spans="2:17" x14ac:dyDescent="0.25">
      <c r="B31" s="18">
        <f t="shared" si="1"/>
        <v>23</v>
      </c>
      <c r="C31" s="18"/>
      <c r="D31" s="50"/>
      <c r="E31" s="50"/>
      <c r="F31" s="50"/>
      <c r="G31" s="50"/>
      <c r="H31" s="50"/>
      <c r="I31" s="50"/>
      <c r="J31" s="19"/>
      <c r="K31" s="19"/>
      <c r="L31" s="19"/>
      <c r="M31" s="19"/>
      <c r="N31" s="19"/>
      <c r="O31" s="19"/>
      <c r="P31" s="19"/>
      <c r="Q31" s="14">
        <f t="shared" si="0"/>
        <v>0</v>
      </c>
    </row>
    <row r="32" spans="2:17" x14ac:dyDescent="0.25">
      <c r="B32" s="18">
        <f t="shared" si="1"/>
        <v>24</v>
      </c>
      <c r="C32" s="18"/>
      <c r="D32" s="50"/>
      <c r="E32" s="50"/>
      <c r="F32" s="50"/>
      <c r="G32" s="50"/>
      <c r="H32" s="50"/>
      <c r="I32" s="50"/>
      <c r="J32" s="19"/>
      <c r="K32" s="19"/>
      <c r="L32" s="19"/>
      <c r="M32" s="19"/>
      <c r="N32" s="19"/>
      <c r="O32" s="19"/>
      <c r="P32" s="19"/>
      <c r="Q32" s="14">
        <f t="shared" si="0"/>
        <v>0</v>
      </c>
    </row>
    <row r="33" spans="2:17" x14ac:dyDescent="0.25">
      <c r="B33" s="18">
        <f t="shared" si="1"/>
        <v>25</v>
      </c>
      <c r="C33" s="18"/>
      <c r="D33" s="50"/>
      <c r="E33" s="50"/>
      <c r="F33" s="50"/>
      <c r="G33" s="50"/>
      <c r="H33" s="50"/>
      <c r="I33" s="50"/>
      <c r="J33" s="19"/>
      <c r="K33" s="19"/>
      <c r="L33" s="19"/>
      <c r="M33" s="19"/>
      <c r="N33" s="19"/>
      <c r="O33" s="19"/>
      <c r="P33" s="19"/>
      <c r="Q33" s="14">
        <f t="shared" si="0"/>
        <v>0</v>
      </c>
    </row>
    <row r="34" spans="2:17" x14ac:dyDescent="0.25">
      <c r="B34" s="18">
        <f t="shared" si="1"/>
        <v>26</v>
      </c>
      <c r="C34" s="18"/>
      <c r="D34" s="50"/>
      <c r="E34" s="50"/>
      <c r="F34" s="50"/>
      <c r="G34" s="50"/>
      <c r="H34" s="50"/>
      <c r="I34" s="50"/>
      <c r="J34" s="19"/>
      <c r="K34" s="19"/>
      <c r="L34" s="19"/>
      <c r="M34" s="19"/>
      <c r="N34" s="19"/>
      <c r="O34" s="19"/>
      <c r="P34" s="19"/>
      <c r="Q34" s="14">
        <f t="shared" si="0"/>
        <v>0</v>
      </c>
    </row>
    <row r="35" spans="2:17" x14ac:dyDescent="0.25">
      <c r="B35" s="18">
        <f t="shared" si="1"/>
        <v>27</v>
      </c>
      <c r="C35" s="18"/>
      <c r="D35" s="50"/>
      <c r="E35" s="50"/>
      <c r="F35" s="50"/>
      <c r="G35" s="50"/>
      <c r="H35" s="50"/>
      <c r="I35" s="50"/>
      <c r="J35" s="19"/>
      <c r="K35" s="19"/>
      <c r="L35" s="19"/>
      <c r="M35" s="19"/>
      <c r="N35" s="19"/>
      <c r="O35" s="19"/>
      <c r="P35" s="19"/>
      <c r="Q35" s="14">
        <f t="shared" si="0"/>
        <v>0</v>
      </c>
    </row>
    <row r="36" spans="2:17" x14ac:dyDescent="0.25">
      <c r="B36" s="18">
        <f t="shared" si="1"/>
        <v>28</v>
      </c>
      <c r="C36" s="18"/>
      <c r="D36" s="50"/>
      <c r="E36" s="50"/>
      <c r="F36" s="50"/>
      <c r="G36" s="50"/>
      <c r="H36" s="50"/>
      <c r="I36" s="50"/>
      <c r="J36" s="19"/>
      <c r="K36" s="19"/>
      <c r="L36" s="19"/>
      <c r="M36" s="19"/>
      <c r="N36" s="19"/>
      <c r="O36" s="19"/>
      <c r="P36" s="19"/>
      <c r="Q36" s="14">
        <f t="shared" si="0"/>
        <v>0</v>
      </c>
    </row>
    <row r="37" spans="2:17" x14ac:dyDescent="0.25">
      <c r="B37" s="18">
        <f t="shared" si="1"/>
        <v>29</v>
      </c>
      <c r="C37" s="18"/>
      <c r="D37" s="50"/>
      <c r="E37" s="50"/>
      <c r="F37" s="50"/>
      <c r="G37" s="50"/>
      <c r="H37" s="50"/>
      <c r="I37" s="50"/>
      <c r="J37" s="19"/>
      <c r="K37" s="19"/>
      <c r="L37" s="19"/>
      <c r="M37" s="19"/>
      <c r="N37" s="19"/>
      <c r="O37" s="19"/>
      <c r="P37" s="19"/>
      <c r="Q37" s="14">
        <f t="shared" si="0"/>
        <v>0</v>
      </c>
    </row>
    <row r="38" spans="2:17" x14ac:dyDescent="0.25">
      <c r="B38" s="18">
        <f t="shared" si="1"/>
        <v>30</v>
      </c>
      <c r="C38" s="18"/>
      <c r="D38" s="50"/>
      <c r="E38" s="50"/>
      <c r="F38" s="50"/>
      <c r="G38" s="50"/>
      <c r="H38" s="50"/>
      <c r="I38" s="50"/>
      <c r="J38" s="19"/>
      <c r="K38" s="19"/>
      <c r="L38" s="19"/>
      <c r="M38" s="19"/>
      <c r="N38" s="19"/>
      <c r="O38" s="19"/>
      <c r="P38" s="19"/>
      <c r="Q38" s="14">
        <f t="shared" si="0"/>
        <v>0</v>
      </c>
    </row>
    <row r="39" spans="2:17" x14ac:dyDescent="0.25">
      <c r="B39" s="18">
        <f t="shared" si="1"/>
        <v>31</v>
      </c>
      <c r="C39" s="18"/>
      <c r="D39" s="50"/>
      <c r="E39" s="50"/>
      <c r="F39" s="50"/>
      <c r="G39" s="50"/>
      <c r="H39" s="50"/>
      <c r="I39" s="50"/>
      <c r="J39" s="19"/>
      <c r="K39" s="19"/>
      <c r="L39" s="19"/>
      <c r="M39" s="19"/>
      <c r="N39" s="19"/>
      <c r="O39" s="19"/>
      <c r="P39" s="19"/>
      <c r="Q39" s="14">
        <f t="shared" si="0"/>
        <v>0</v>
      </c>
    </row>
    <row r="40" spans="2:17" x14ac:dyDescent="0.25">
      <c r="B40" s="18">
        <f t="shared" si="1"/>
        <v>32</v>
      </c>
      <c r="C40" s="18"/>
      <c r="D40" s="50"/>
      <c r="E40" s="50"/>
      <c r="F40" s="50"/>
      <c r="G40" s="50"/>
      <c r="H40" s="50"/>
      <c r="I40" s="50"/>
      <c r="J40" s="19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17" x14ac:dyDescent="0.25">
      <c r="B41" s="18">
        <f t="shared" si="1"/>
        <v>33</v>
      </c>
      <c r="C41" s="18"/>
      <c r="D41" s="50"/>
      <c r="E41" s="50"/>
      <c r="F41" s="50"/>
      <c r="G41" s="50"/>
      <c r="H41" s="50"/>
      <c r="I41" s="50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25">
      <c r="B42" s="18">
        <f t="shared" si="1"/>
        <v>34</v>
      </c>
      <c r="C42" s="18"/>
      <c r="D42" s="50"/>
      <c r="E42" s="50"/>
      <c r="F42" s="50"/>
      <c r="G42" s="50"/>
      <c r="H42" s="50"/>
      <c r="I42" s="50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18">
        <f t="shared" si="1"/>
        <v>35</v>
      </c>
      <c r="C43" s="18"/>
      <c r="D43" s="50"/>
      <c r="E43" s="50"/>
      <c r="F43" s="50"/>
      <c r="G43" s="50"/>
      <c r="H43" s="50"/>
      <c r="I43" s="50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18"/>
      <c r="D44" s="50"/>
      <c r="E44" s="50"/>
      <c r="F44" s="50"/>
      <c r="G44" s="50"/>
      <c r="H44" s="50"/>
      <c r="I44" s="50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50"/>
      <c r="E45" s="50"/>
      <c r="F45" s="50"/>
      <c r="G45" s="50"/>
      <c r="H45" s="50"/>
      <c r="I45" s="50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50"/>
      <c r="E46" s="50"/>
      <c r="F46" s="50"/>
      <c r="G46" s="50"/>
      <c r="H46" s="50"/>
      <c r="I46" s="50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50"/>
      <c r="E47" s="50"/>
      <c r="F47" s="50"/>
      <c r="G47" s="50"/>
      <c r="H47" s="50"/>
      <c r="I47" s="50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50"/>
      <c r="E48" s="50"/>
      <c r="F48" s="50"/>
      <c r="G48" s="50"/>
      <c r="H48" s="50"/>
      <c r="I48" s="50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50"/>
      <c r="E49" s="50"/>
      <c r="F49" s="50"/>
      <c r="G49" s="50"/>
      <c r="H49" s="50"/>
      <c r="I49" s="50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25">
      <c r="B50" s="18">
        <f t="shared" si="1"/>
        <v>42</v>
      </c>
      <c r="C50" s="9"/>
      <c r="D50" s="50"/>
      <c r="E50" s="50"/>
      <c r="F50" s="50"/>
      <c r="G50" s="50"/>
      <c r="H50" s="50"/>
      <c r="I50" s="50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18">
        <f t="shared" si="1"/>
        <v>43</v>
      </c>
      <c r="C51" s="9"/>
      <c r="D51" s="50"/>
      <c r="E51" s="50"/>
      <c r="F51" s="50"/>
      <c r="G51" s="50"/>
      <c r="H51" s="50"/>
      <c r="I51" s="50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25">
      <c r="B52" s="18">
        <f t="shared" si="1"/>
        <v>44</v>
      </c>
      <c r="C52" s="9"/>
      <c r="D52" s="50"/>
      <c r="E52" s="50"/>
      <c r="F52" s="50"/>
      <c r="G52" s="50"/>
      <c r="H52" s="50"/>
      <c r="I52" s="50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25">
      <c r="B53" s="18">
        <f t="shared" si="1"/>
        <v>45</v>
      </c>
      <c r="C53" s="22"/>
      <c r="D53" s="51"/>
      <c r="E53" s="52"/>
      <c r="F53" s="52"/>
      <c r="G53" s="52"/>
      <c r="H53" s="52"/>
      <c r="I53" s="53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49"/>
      <c r="D54" s="49"/>
      <c r="E54" s="17"/>
      <c r="H54" s="67" t="s">
        <v>19</v>
      </c>
      <c r="I54" s="67"/>
      <c r="J54" s="23">
        <f>COUNTIF(J9:J53,"&gt;=70")</f>
        <v>17</v>
      </c>
      <c r="K54" s="23">
        <f t="shared" ref="K54:P54" si="3">COUNTIF(K9:K53,"&gt;=70")</f>
        <v>16</v>
      </c>
      <c r="L54" s="23">
        <f t="shared" si="3"/>
        <v>19</v>
      </c>
      <c r="M54" s="23">
        <f t="shared" si="3"/>
        <v>20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49"/>
      <c r="D55" s="49"/>
      <c r="E55" s="21"/>
      <c r="H55" s="68" t="s">
        <v>20</v>
      </c>
      <c r="I55" s="68"/>
      <c r="J55" s="24">
        <f>COUNTIF(J9:J53,"&lt;70")</f>
        <v>5</v>
      </c>
      <c r="K55" s="24">
        <f t="shared" ref="K55:Q55" si="5">COUNTIF(K9:K53,"&lt;70")</f>
        <v>6</v>
      </c>
      <c r="L55" s="24">
        <f t="shared" si="5"/>
        <v>3</v>
      </c>
      <c r="M55" s="24">
        <f t="shared" si="5"/>
        <v>2</v>
      </c>
      <c r="N55" s="24">
        <f t="shared" si="5"/>
        <v>22</v>
      </c>
      <c r="O55" s="24">
        <f t="shared" si="5"/>
        <v>22</v>
      </c>
      <c r="P55" s="24">
        <f t="shared" si="5"/>
        <v>22</v>
      </c>
      <c r="Q55" s="24">
        <f t="shared" si="5"/>
        <v>45</v>
      </c>
    </row>
    <row r="56" spans="2:17" x14ac:dyDescent="0.25">
      <c r="C56" s="49"/>
      <c r="D56" s="49"/>
      <c r="E56" s="49"/>
      <c r="H56" s="68" t="s">
        <v>21</v>
      </c>
      <c r="I56" s="68"/>
      <c r="J56" s="24">
        <f>COUNT(J9:J53)</f>
        <v>22</v>
      </c>
      <c r="K56" s="24">
        <f t="shared" ref="K56:Q56" si="6">COUNT(K9:K53)</f>
        <v>22</v>
      </c>
      <c r="L56" s="24">
        <f t="shared" si="6"/>
        <v>22</v>
      </c>
      <c r="M56" s="24">
        <f t="shared" si="6"/>
        <v>22</v>
      </c>
      <c r="N56" s="24">
        <f t="shared" si="6"/>
        <v>22</v>
      </c>
      <c r="O56" s="24">
        <f t="shared" si="6"/>
        <v>22</v>
      </c>
      <c r="P56" s="24">
        <f t="shared" si="6"/>
        <v>22</v>
      </c>
      <c r="Q56" s="24">
        <f t="shared" si="6"/>
        <v>45</v>
      </c>
    </row>
    <row r="57" spans="2:17" x14ac:dyDescent="0.25">
      <c r="C57" s="49"/>
      <c r="D57" s="49"/>
      <c r="E57" s="17"/>
      <c r="F57" s="12"/>
      <c r="H57" s="69" t="s">
        <v>16</v>
      </c>
      <c r="I57" s="69"/>
      <c r="J57" s="25">
        <f>J54/J56</f>
        <v>0.77272727272727271</v>
      </c>
      <c r="K57" s="26">
        <f t="shared" ref="K57:Q57" si="7">K54/K56</f>
        <v>0.72727272727272729</v>
      </c>
      <c r="L57" s="26">
        <f t="shared" si="7"/>
        <v>0.86363636363636365</v>
      </c>
      <c r="M57" s="26">
        <f t="shared" si="7"/>
        <v>0.90909090909090906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 x14ac:dyDescent="0.25">
      <c r="C58" s="49"/>
      <c r="D58" s="49"/>
      <c r="E58" s="17"/>
      <c r="F58" s="12"/>
      <c r="H58" s="69" t="s">
        <v>17</v>
      </c>
      <c r="I58" s="69"/>
      <c r="J58" s="25">
        <f>J55/J56</f>
        <v>0.22727272727272727</v>
      </c>
      <c r="K58" s="25">
        <f t="shared" ref="K58:Q58" si="8">K55/K56</f>
        <v>0.27272727272727271</v>
      </c>
      <c r="L58" s="26">
        <f t="shared" si="8"/>
        <v>0.13636363636363635</v>
      </c>
      <c r="M58" s="26">
        <f t="shared" si="8"/>
        <v>9.0909090909090912E-2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 x14ac:dyDescent="0.25">
      <c r="C59" s="49"/>
      <c r="D59" s="49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70"/>
      <c r="K61" s="70"/>
      <c r="L61" s="70"/>
      <c r="M61" s="70"/>
      <c r="N61" s="70"/>
      <c r="O61" s="70"/>
      <c r="P61" s="70"/>
    </row>
    <row r="62" spans="2:17" x14ac:dyDescent="0.25">
      <c r="J62" s="63" t="s">
        <v>18</v>
      </c>
      <c r="K62" s="63"/>
      <c r="L62" s="63"/>
      <c r="M62" s="63"/>
      <c r="N62" s="63"/>
      <c r="O62" s="63"/>
      <c r="P62" s="63"/>
    </row>
  </sheetData>
  <mergeCells count="52">
    <mergeCell ref="D14:I14"/>
    <mergeCell ref="D15:I15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37:I37"/>
    <mergeCell ref="D31:I31"/>
    <mergeCell ref="D32:I32"/>
    <mergeCell ref="D33:I33"/>
    <mergeCell ref="D34:I34"/>
    <mergeCell ref="D35:I35"/>
    <mergeCell ref="D36:I36"/>
    <mergeCell ref="J62:P62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7:I47"/>
    <mergeCell ref="D48:I48"/>
    <mergeCell ref="D42:I42"/>
    <mergeCell ref="D43:I43"/>
    <mergeCell ref="D44:I44"/>
    <mergeCell ref="D45:I45"/>
    <mergeCell ref="D46:I4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Normal="100" workbookViewId="0">
      <selection activeCell="M13" sqref="M1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9" t="s">
        <v>9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2"/>
      <c r="R2" s="2"/>
    </row>
    <row r="3" spans="2:18" x14ac:dyDescent="0.25">
      <c r="C3" s="66" t="s">
        <v>8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20"/>
      <c r="R3" s="20"/>
    </row>
    <row r="4" spans="2:18" x14ac:dyDescent="0.25">
      <c r="C4" t="s">
        <v>0</v>
      </c>
      <c r="D4" s="71" t="s">
        <v>30</v>
      </c>
      <c r="E4" s="71"/>
      <c r="F4" s="71"/>
      <c r="G4" s="71"/>
      <c r="I4" t="s">
        <v>1</v>
      </c>
      <c r="J4" s="60" t="s">
        <v>31</v>
      </c>
      <c r="K4" s="60"/>
      <c r="M4" t="s">
        <v>2</v>
      </c>
      <c r="N4" s="61">
        <v>45006</v>
      </c>
      <c r="O4" s="61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60" t="s">
        <v>32</v>
      </c>
      <c r="E6" s="60"/>
      <c r="F6" s="60"/>
      <c r="G6" s="60"/>
      <c r="I6" s="64" t="s">
        <v>22</v>
      </c>
      <c r="J6" s="64"/>
      <c r="K6" s="65" t="s">
        <v>26</v>
      </c>
      <c r="L6" s="65"/>
      <c r="M6" s="65"/>
      <c r="N6" s="65"/>
      <c r="O6" s="65"/>
      <c r="P6" s="65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62" t="s">
        <v>5</v>
      </c>
      <c r="E8" s="62"/>
      <c r="F8" s="62"/>
      <c r="G8" s="62"/>
      <c r="H8" s="62"/>
      <c r="I8" s="62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 t="s">
        <v>35</v>
      </c>
      <c r="D9" s="72" t="str">
        <f>[1]Hoja1!B80</f>
        <v>AGUILAR GOMEZ GERMAN</v>
      </c>
      <c r="E9" s="72"/>
      <c r="F9" s="72"/>
      <c r="G9" s="72"/>
      <c r="H9" s="72"/>
      <c r="I9" s="72"/>
      <c r="J9" s="19">
        <v>60</v>
      </c>
      <c r="K9" s="19">
        <v>97</v>
      </c>
      <c r="L9" s="19">
        <v>82</v>
      </c>
      <c r="M9" s="19">
        <v>76</v>
      </c>
      <c r="N9" s="19">
        <v>0</v>
      </c>
      <c r="O9" s="19">
        <v>0</v>
      </c>
      <c r="P9" s="19">
        <v>0</v>
      </c>
      <c r="Q9" s="14">
        <f>SUM(J9:P9)/7</f>
        <v>45</v>
      </c>
    </row>
    <row r="10" spans="2:18" x14ac:dyDescent="0.25">
      <c r="B10" s="18">
        <f>B9+1</f>
        <v>2</v>
      </c>
      <c r="C10" s="18" t="s">
        <v>36</v>
      </c>
      <c r="D10" s="72" t="str">
        <f>[1]Hoja1!B81</f>
        <v>ANTEMATE AREVALO RAFAEL DE J.</v>
      </c>
      <c r="E10" s="72"/>
      <c r="F10" s="72"/>
      <c r="G10" s="72"/>
      <c r="H10" s="72"/>
      <c r="I10" s="72"/>
      <c r="J10" s="19">
        <v>100</v>
      </c>
      <c r="K10" s="19">
        <v>100</v>
      </c>
      <c r="L10" s="19">
        <v>96</v>
      </c>
      <c r="M10" s="19">
        <v>100</v>
      </c>
      <c r="N10" s="19">
        <v>0</v>
      </c>
      <c r="O10" s="19">
        <v>0</v>
      </c>
      <c r="P10" s="19">
        <v>0</v>
      </c>
      <c r="Q10" s="14">
        <f t="shared" ref="Q10:Q48" si="0">SUM(J10:P10)/7</f>
        <v>56.571428571428569</v>
      </c>
    </row>
    <row r="11" spans="2:18" x14ac:dyDescent="0.25">
      <c r="B11" s="18">
        <f t="shared" ref="B11:B53" si="1">B10+1</f>
        <v>3</v>
      </c>
      <c r="C11" s="18" t="s">
        <v>37</v>
      </c>
      <c r="D11" s="72" t="str">
        <f>[1]Hoja1!B82</f>
        <v>ANTEMATE VELASCO LIZBETH</v>
      </c>
      <c r="E11" s="72"/>
      <c r="F11" s="72"/>
      <c r="G11" s="72"/>
      <c r="H11" s="72"/>
      <c r="I11" s="72"/>
      <c r="J11" s="19">
        <v>100</v>
      </c>
      <c r="K11" s="19">
        <v>55</v>
      </c>
      <c r="L11" s="19">
        <v>77</v>
      </c>
      <c r="M11" s="19">
        <v>93</v>
      </c>
      <c r="N11" s="19">
        <v>0</v>
      </c>
      <c r="O11" s="19">
        <v>0</v>
      </c>
      <c r="P11" s="19">
        <v>0</v>
      </c>
      <c r="Q11" s="14">
        <f t="shared" si="0"/>
        <v>46.428571428571431</v>
      </c>
    </row>
    <row r="12" spans="2:18" x14ac:dyDescent="0.25">
      <c r="B12" s="18">
        <f t="shared" si="1"/>
        <v>4</v>
      </c>
      <c r="C12" s="18" t="s">
        <v>38</v>
      </c>
      <c r="D12" s="72" t="str">
        <f>[1]Hoja1!B83</f>
        <v>BELLI ARRES MADAI CONCEPCION</v>
      </c>
      <c r="E12" s="72"/>
      <c r="F12" s="72"/>
      <c r="G12" s="72"/>
      <c r="H12" s="72"/>
      <c r="I12" s="72"/>
      <c r="J12" s="19">
        <v>76</v>
      </c>
      <c r="K12" s="19">
        <v>60</v>
      </c>
      <c r="L12" s="19">
        <v>90</v>
      </c>
      <c r="M12" s="19">
        <v>88</v>
      </c>
      <c r="N12" s="19">
        <v>0</v>
      </c>
      <c r="O12" s="19">
        <v>0</v>
      </c>
      <c r="P12" s="19">
        <v>0</v>
      </c>
      <c r="Q12" s="14">
        <f t="shared" si="0"/>
        <v>44.857142857142854</v>
      </c>
    </row>
    <row r="13" spans="2:18" x14ac:dyDescent="0.25">
      <c r="B13" s="18">
        <f t="shared" si="1"/>
        <v>5</v>
      </c>
      <c r="C13" s="18" t="s">
        <v>39</v>
      </c>
      <c r="D13" s="72" t="str">
        <f>[1]Hoja1!B84</f>
        <v>CAMPOS GABINO RODRIGO</v>
      </c>
      <c r="E13" s="72"/>
      <c r="F13" s="72"/>
      <c r="G13" s="72"/>
      <c r="H13" s="72"/>
      <c r="I13" s="72"/>
      <c r="J13" s="19">
        <v>100</v>
      </c>
      <c r="K13" s="19">
        <v>55</v>
      </c>
      <c r="L13" s="19">
        <v>84</v>
      </c>
      <c r="M13" s="19">
        <v>95</v>
      </c>
      <c r="N13" s="19">
        <v>0</v>
      </c>
      <c r="O13" s="19">
        <v>0</v>
      </c>
      <c r="P13" s="19">
        <v>0</v>
      </c>
      <c r="Q13" s="14">
        <f t="shared" si="0"/>
        <v>47.714285714285715</v>
      </c>
    </row>
    <row r="14" spans="2:18" x14ac:dyDescent="0.25">
      <c r="B14" s="18">
        <f t="shared" si="1"/>
        <v>6</v>
      </c>
      <c r="C14" s="18" t="s">
        <v>40</v>
      </c>
      <c r="D14" s="72" t="str">
        <f>[1]Hoja1!B85</f>
        <v>CARVAJAL BAXIN ROSA YAMILET</v>
      </c>
      <c r="E14" s="72"/>
      <c r="F14" s="72"/>
      <c r="G14" s="72"/>
      <c r="H14" s="72"/>
      <c r="I14" s="72"/>
      <c r="J14" s="19">
        <v>100</v>
      </c>
      <c r="K14" s="19">
        <v>100</v>
      </c>
      <c r="L14" s="19">
        <v>92</v>
      </c>
      <c r="M14" s="19">
        <v>100</v>
      </c>
      <c r="N14" s="19">
        <v>0</v>
      </c>
      <c r="O14" s="19">
        <v>0</v>
      </c>
      <c r="P14" s="19">
        <v>0</v>
      </c>
      <c r="Q14" s="14">
        <f t="shared" si="0"/>
        <v>56</v>
      </c>
    </row>
    <row r="15" spans="2:18" x14ac:dyDescent="0.25">
      <c r="B15" s="18">
        <f t="shared" si="1"/>
        <v>7</v>
      </c>
      <c r="C15" s="18" t="s">
        <v>41</v>
      </c>
      <c r="D15" s="72" t="str">
        <f>[1]Hoja1!B86</f>
        <v>CHAPOL PONCIANO ROSA ISELA</v>
      </c>
      <c r="E15" s="72"/>
      <c r="F15" s="72"/>
      <c r="G15" s="72"/>
      <c r="H15" s="72"/>
      <c r="I15" s="72"/>
      <c r="J15" s="19">
        <v>100</v>
      </c>
      <c r="K15" s="19">
        <v>100</v>
      </c>
      <c r="L15" s="19">
        <v>98</v>
      </c>
      <c r="M15" s="19">
        <v>100</v>
      </c>
      <c r="N15" s="19">
        <v>0</v>
      </c>
      <c r="O15" s="19">
        <v>0</v>
      </c>
      <c r="P15" s="19">
        <v>0</v>
      </c>
      <c r="Q15" s="14">
        <f t="shared" si="0"/>
        <v>56.857142857142854</v>
      </c>
    </row>
    <row r="16" spans="2:18" x14ac:dyDescent="0.25">
      <c r="B16" s="18">
        <f t="shared" si="1"/>
        <v>8</v>
      </c>
      <c r="C16" s="18" t="s">
        <v>42</v>
      </c>
      <c r="D16" s="72" t="str">
        <f>[1]Hoja1!B87</f>
        <v>CRUZ DOMINGUEZ IRVIN</v>
      </c>
      <c r="E16" s="72"/>
      <c r="F16" s="72"/>
      <c r="G16" s="72"/>
      <c r="H16" s="72"/>
      <c r="I16" s="72"/>
      <c r="J16" s="19">
        <v>100</v>
      </c>
      <c r="K16" s="19">
        <v>97</v>
      </c>
      <c r="L16" s="19">
        <v>5</v>
      </c>
      <c r="M16" s="19">
        <v>75</v>
      </c>
      <c r="N16" s="19">
        <v>0</v>
      </c>
      <c r="O16" s="19">
        <v>0</v>
      </c>
      <c r="P16" s="19">
        <v>0</v>
      </c>
      <c r="Q16" s="14">
        <f t="shared" si="0"/>
        <v>39.571428571428569</v>
      </c>
    </row>
    <row r="17" spans="2:17" x14ac:dyDescent="0.25">
      <c r="B17" s="18">
        <f t="shared" si="1"/>
        <v>9</v>
      </c>
      <c r="C17" s="18" t="s">
        <v>43</v>
      </c>
      <c r="D17" s="72" t="str">
        <f>[1]Hoja1!B88</f>
        <v>CRUZ MARCIAL LILIANA ARLET</v>
      </c>
      <c r="E17" s="72"/>
      <c r="F17" s="72"/>
      <c r="G17" s="72"/>
      <c r="H17" s="72"/>
      <c r="I17" s="72"/>
      <c r="J17" s="19">
        <v>100</v>
      </c>
      <c r="K17" s="19">
        <v>100</v>
      </c>
      <c r="L17" s="19">
        <v>92</v>
      </c>
      <c r="M17" s="19">
        <v>90</v>
      </c>
      <c r="N17" s="19">
        <v>0</v>
      </c>
      <c r="O17" s="19">
        <v>0</v>
      </c>
      <c r="P17" s="19">
        <v>0</v>
      </c>
      <c r="Q17" s="14">
        <f t="shared" si="0"/>
        <v>54.571428571428569</v>
      </c>
    </row>
    <row r="18" spans="2:17" x14ac:dyDescent="0.25">
      <c r="B18" s="18">
        <f t="shared" si="1"/>
        <v>10</v>
      </c>
      <c r="C18" s="18" t="s">
        <v>44</v>
      </c>
      <c r="D18" s="72" t="str">
        <f>[1]Hoja1!B89</f>
        <v>FRANCO ALONSO ABRIL MAYRANI</v>
      </c>
      <c r="E18" s="72"/>
      <c r="F18" s="72"/>
      <c r="G18" s="72"/>
      <c r="H18" s="72"/>
      <c r="I18" s="72"/>
      <c r="J18" s="19">
        <v>92</v>
      </c>
      <c r="K18" s="19">
        <v>83</v>
      </c>
      <c r="L18" s="19">
        <v>73</v>
      </c>
      <c r="M18" s="19">
        <v>70</v>
      </c>
      <c r="N18" s="19">
        <v>0</v>
      </c>
      <c r="O18" s="19">
        <v>0</v>
      </c>
      <c r="P18" s="19">
        <v>0</v>
      </c>
      <c r="Q18" s="14">
        <f t="shared" si="0"/>
        <v>45.428571428571431</v>
      </c>
    </row>
    <row r="19" spans="2:17" x14ac:dyDescent="0.25">
      <c r="B19" s="18">
        <f t="shared" si="1"/>
        <v>11</v>
      </c>
      <c r="C19" s="18" t="s">
        <v>45</v>
      </c>
      <c r="D19" s="72" t="str">
        <f>[1]Hoja1!B90</f>
        <v>LLANOS CHIPOL FRIDA SOFIA</v>
      </c>
      <c r="E19" s="72"/>
      <c r="F19" s="72"/>
      <c r="G19" s="72"/>
      <c r="H19" s="72"/>
      <c r="I19" s="72"/>
      <c r="J19" s="19">
        <v>100</v>
      </c>
      <c r="K19" s="19">
        <v>100</v>
      </c>
      <c r="L19" s="19">
        <v>98</v>
      </c>
      <c r="M19" s="19">
        <v>86</v>
      </c>
      <c r="N19" s="19">
        <v>0</v>
      </c>
      <c r="O19" s="19">
        <v>0</v>
      </c>
      <c r="P19" s="19">
        <v>0</v>
      </c>
      <c r="Q19" s="14">
        <f t="shared" si="0"/>
        <v>54.857142857142854</v>
      </c>
    </row>
    <row r="20" spans="2:17" x14ac:dyDescent="0.25">
      <c r="B20" s="18">
        <f t="shared" si="1"/>
        <v>12</v>
      </c>
      <c r="C20" s="18" t="s">
        <v>46</v>
      </c>
      <c r="D20" s="72" t="str">
        <f>[1]Hoja1!B91</f>
        <v>LOPEZ COTA KATHYA NINEL</v>
      </c>
      <c r="E20" s="72"/>
      <c r="F20" s="72"/>
      <c r="G20" s="72"/>
      <c r="H20" s="72"/>
      <c r="I20" s="72"/>
      <c r="J20" s="19">
        <v>98</v>
      </c>
      <c r="K20" s="19">
        <v>97</v>
      </c>
      <c r="L20" s="19">
        <v>96</v>
      </c>
      <c r="M20" s="19">
        <v>100</v>
      </c>
      <c r="N20" s="19">
        <v>0</v>
      </c>
      <c r="O20" s="19">
        <v>0</v>
      </c>
      <c r="P20" s="19">
        <v>0</v>
      </c>
      <c r="Q20" s="14">
        <f t="shared" si="0"/>
        <v>55.857142857142854</v>
      </c>
    </row>
    <row r="21" spans="2:17" x14ac:dyDescent="0.25">
      <c r="B21" s="18">
        <f t="shared" si="1"/>
        <v>13</v>
      </c>
      <c r="C21" s="42" t="s">
        <v>47</v>
      </c>
      <c r="D21" s="47" t="str">
        <f>[1]Hoja1!B92</f>
        <v>MENDOZA MARTINEZ JOSSELIN</v>
      </c>
      <c r="E21" s="47"/>
      <c r="F21" s="47"/>
      <c r="G21" s="47"/>
      <c r="H21" s="47"/>
      <c r="I21" s="47"/>
      <c r="J21" s="46">
        <v>100</v>
      </c>
      <c r="K21" s="46">
        <v>100</v>
      </c>
      <c r="L21" s="46">
        <v>87</v>
      </c>
      <c r="M21" s="46">
        <v>100</v>
      </c>
      <c r="N21" s="46">
        <v>0</v>
      </c>
      <c r="O21" s="46">
        <v>0</v>
      </c>
      <c r="P21" s="46">
        <v>0</v>
      </c>
      <c r="Q21" s="14">
        <f>SUM(J21:P21)/7</f>
        <v>55.285714285714285</v>
      </c>
    </row>
    <row r="22" spans="2:17" x14ac:dyDescent="0.25">
      <c r="B22" s="18">
        <f t="shared" si="1"/>
        <v>14</v>
      </c>
      <c r="C22" s="42" t="s">
        <v>48</v>
      </c>
      <c r="D22" s="43" t="str">
        <f>[1]Hoja1!B93</f>
        <v>MERLIN GARCIA VICTOR MANUEL</v>
      </c>
      <c r="E22" s="44"/>
      <c r="F22" s="44"/>
      <c r="G22" s="44"/>
      <c r="H22" s="44"/>
      <c r="I22" s="45"/>
      <c r="J22" s="46">
        <v>92</v>
      </c>
      <c r="K22" s="46">
        <v>98</v>
      </c>
      <c r="L22" s="46">
        <v>59</v>
      </c>
      <c r="M22" s="46">
        <v>70</v>
      </c>
      <c r="N22" s="46">
        <v>0</v>
      </c>
      <c r="O22" s="46">
        <v>0</v>
      </c>
      <c r="P22" s="46">
        <v>0</v>
      </c>
      <c r="Q22" s="14">
        <f>SUM(J22:P22)/7</f>
        <v>45.571428571428569</v>
      </c>
    </row>
    <row r="23" spans="2:17" x14ac:dyDescent="0.25">
      <c r="B23" s="18">
        <f t="shared" si="1"/>
        <v>15</v>
      </c>
      <c r="C23" s="42" t="s">
        <v>49</v>
      </c>
      <c r="D23" s="43" t="str">
        <f>[1]Hoja1!B94</f>
        <v>ORTIZ MORALES MANUEL ALEJANDRO</v>
      </c>
      <c r="E23" s="44"/>
      <c r="F23" s="44"/>
      <c r="G23" s="44"/>
      <c r="H23" s="44"/>
      <c r="I23" s="45"/>
      <c r="J23" s="46">
        <v>100</v>
      </c>
      <c r="K23" s="46">
        <v>97</v>
      </c>
      <c r="L23" s="46">
        <v>96</v>
      </c>
      <c r="M23" s="46">
        <v>95</v>
      </c>
      <c r="N23" s="46">
        <v>0</v>
      </c>
      <c r="O23" s="46">
        <v>0</v>
      </c>
      <c r="P23" s="46">
        <v>0</v>
      </c>
      <c r="Q23" s="14">
        <f>SUM(J23:P23)/7</f>
        <v>55.428571428571431</v>
      </c>
    </row>
    <row r="24" spans="2:17" x14ac:dyDescent="0.25">
      <c r="B24" s="18">
        <f t="shared" si="1"/>
        <v>16</v>
      </c>
      <c r="C24" s="42" t="s">
        <v>50</v>
      </c>
      <c r="D24" s="43" t="str">
        <f>[1]Hoja1!B95</f>
        <v>PUCHETA PUCHETA CESAR YERAY</v>
      </c>
      <c r="E24" s="44"/>
      <c r="F24" s="44"/>
      <c r="G24" s="44"/>
      <c r="H24" s="44"/>
      <c r="I24" s="45"/>
      <c r="J24" s="46">
        <v>100</v>
      </c>
      <c r="K24" s="46">
        <v>97</v>
      </c>
      <c r="L24" s="46">
        <v>96</v>
      </c>
      <c r="M24" s="46">
        <v>100</v>
      </c>
      <c r="N24" s="46">
        <v>0</v>
      </c>
      <c r="O24" s="46">
        <v>0</v>
      </c>
      <c r="P24" s="46">
        <v>0</v>
      </c>
      <c r="Q24" s="14">
        <f>SUM(J24:P24)/7</f>
        <v>56.142857142857146</v>
      </c>
    </row>
    <row r="25" spans="2:17" x14ac:dyDescent="0.25">
      <c r="B25" s="18">
        <f t="shared" si="1"/>
        <v>17</v>
      </c>
      <c r="C25" s="42" t="s">
        <v>51</v>
      </c>
      <c r="D25" s="43" t="str">
        <f>[1]Hoja1!B96</f>
        <v>TOTO CHAMPALA IDANIA RUBI</v>
      </c>
      <c r="E25" s="44"/>
      <c r="F25" s="44"/>
      <c r="G25" s="44"/>
      <c r="H25" s="44"/>
      <c r="I25" s="45"/>
      <c r="J25" s="46">
        <v>100</v>
      </c>
      <c r="K25" s="46">
        <v>55</v>
      </c>
      <c r="L25" s="46">
        <v>84</v>
      </c>
      <c r="M25" s="46">
        <v>95</v>
      </c>
      <c r="N25" s="46">
        <v>0</v>
      </c>
      <c r="O25" s="46">
        <v>0</v>
      </c>
      <c r="P25" s="46">
        <v>0</v>
      </c>
      <c r="Q25" s="14">
        <f>SUM(J25:P25)/7</f>
        <v>47.714285714285715</v>
      </c>
    </row>
    <row r="26" spans="2:17" x14ac:dyDescent="0.25">
      <c r="B26" s="18">
        <f t="shared" si="1"/>
        <v>18</v>
      </c>
      <c r="C26" s="37" t="s">
        <v>52</v>
      </c>
      <c r="D26" s="38" t="str">
        <f>[1]Hoja1!B97</f>
        <v>URIETA MARTINEZ KARINA</v>
      </c>
      <c r="E26" s="39"/>
      <c r="F26" s="39"/>
      <c r="G26" s="39"/>
      <c r="H26" s="39"/>
      <c r="I26" s="40"/>
      <c r="J26" s="41">
        <v>100</v>
      </c>
      <c r="K26" s="41">
        <v>97</v>
      </c>
      <c r="L26" s="41">
        <v>96</v>
      </c>
      <c r="M26" s="41">
        <v>100</v>
      </c>
      <c r="N26" s="41">
        <v>0</v>
      </c>
      <c r="O26" s="41">
        <v>0</v>
      </c>
      <c r="P26" s="41">
        <v>0</v>
      </c>
      <c r="Q26" s="14">
        <f t="shared" ref="Q26:Q27" si="2">SUM(J26:P26)/7</f>
        <v>56.142857142857146</v>
      </c>
    </row>
    <row r="27" spans="2:17" x14ac:dyDescent="0.25">
      <c r="B27" s="18">
        <f t="shared" si="1"/>
        <v>19</v>
      </c>
      <c r="C27" s="3"/>
      <c r="J27" s="3"/>
      <c r="K27" s="3"/>
      <c r="L27" s="3"/>
      <c r="M27" s="3"/>
      <c r="N27" s="3"/>
      <c r="O27" s="3"/>
      <c r="P27" s="3"/>
      <c r="Q27" s="14">
        <f t="shared" si="2"/>
        <v>0</v>
      </c>
    </row>
    <row r="28" spans="2:17" x14ac:dyDescent="0.25">
      <c r="B28" s="18">
        <f t="shared" si="1"/>
        <v>20</v>
      </c>
      <c r="C28" s="18"/>
      <c r="D28" s="72"/>
      <c r="E28" s="72"/>
      <c r="F28" s="72"/>
      <c r="G28" s="72"/>
      <c r="H28" s="72"/>
      <c r="I28" s="72"/>
      <c r="J28" s="19"/>
      <c r="K28" s="19"/>
      <c r="L28" s="19"/>
      <c r="M28" s="19"/>
      <c r="N28" s="19"/>
      <c r="O28" s="19"/>
      <c r="P28" s="19"/>
      <c r="Q28" s="14">
        <f t="shared" si="0"/>
        <v>0</v>
      </c>
    </row>
    <row r="29" spans="2:17" x14ac:dyDescent="0.25">
      <c r="B29" s="18">
        <f t="shared" si="1"/>
        <v>21</v>
      </c>
      <c r="C29" s="18"/>
      <c r="D29" s="72"/>
      <c r="E29" s="72"/>
      <c r="F29" s="72"/>
      <c r="G29" s="72"/>
      <c r="H29" s="72"/>
      <c r="I29" s="72"/>
      <c r="J29" s="19"/>
      <c r="K29" s="19"/>
      <c r="L29" s="19"/>
      <c r="M29" s="19"/>
      <c r="N29" s="19"/>
      <c r="O29" s="19"/>
      <c r="P29" s="19"/>
      <c r="Q29" s="14">
        <f t="shared" si="0"/>
        <v>0</v>
      </c>
    </row>
    <row r="30" spans="2:17" x14ac:dyDescent="0.25">
      <c r="B30" s="18">
        <f t="shared" si="1"/>
        <v>22</v>
      </c>
      <c r="C30" s="18"/>
      <c r="D30" s="72"/>
      <c r="E30" s="72"/>
      <c r="F30" s="72"/>
      <c r="G30" s="72"/>
      <c r="H30" s="72"/>
      <c r="I30" s="72"/>
      <c r="J30" s="19"/>
      <c r="K30" s="19"/>
      <c r="L30" s="19"/>
      <c r="M30" s="19"/>
      <c r="N30" s="19"/>
      <c r="O30" s="19"/>
      <c r="P30" s="19"/>
      <c r="Q30" s="14">
        <f t="shared" si="0"/>
        <v>0</v>
      </c>
    </row>
    <row r="31" spans="2:17" x14ac:dyDescent="0.25">
      <c r="B31" s="18">
        <f t="shared" si="1"/>
        <v>23</v>
      </c>
      <c r="C31" s="18"/>
      <c r="D31" s="72"/>
      <c r="E31" s="72"/>
      <c r="F31" s="72"/>
      <c r="G31" s="72"/>
      <c r="H31" s="72"/>
      <c r="I31" s="72"/>
      <c r="J31" s="19"/>
      <c r="K31" s="19"/>
      <c r="L31" s="19"/>
      <c r="M31" s="19"/>
      <c r="N31" s="19"/>
      <c r="O31" s="19"/>
      <c r="P31" s="19"/>
      <c r="Q31" s="14">
        <f t="shared" si="0"/>
        <v>0</v>
      </c>
    </row>
    <row r="32" spans="2:17" x14ac:dyDescent="0.25">
      <c r="B32" s="18">
        <f t="shared" si="1"/>
        <v>24</v>
      </c>
      <c r="C32" s="18"/>
      <c r="D32" s="72"/>
      <c r="E32" s="72"/>
      <c r="F32" s="72"/>
      <c r="G32" s="72"/>
      <c r="H32" s="72"/>
      <c r="I32" s="72"/>
      <c r="J32" s="19"/>
      <c r="K32" s="19"/>
      <c r="L32" s="19"/>
      <c r="M32" s="19"/>
      <c r="N32" s="19"/>
      <c r="O32" s="19"/>
      <c r="P32" s="19"/>
      <c r="Q32" s="14">
        <f t="shared" si="0"/>
        <v>0</v>
      </c>
    </row>
    <row r="33" spans="2:17" x14ac:dyDescent="0.25">
      <c r="B33" s="18">
        <f t="shared" si="1"/>
        <v>25</v>
      </c>
      <c r="C33" s="18"/>
      <c r="D33" s="72"/>
      <c r="E33" s="72"/>
      <c r="F33" s="72"/>
      <c r="G33" s="72"/>
      <c r="H33" s="72"/>
      <c r="I33" s="72"/>
      <c r="J33" s="19"/>
      <c r="K33" s="19"/>
      <c r="L33" s="19"/>
      <c r="M33" s="19"/>
      <c r="N33" s="19"/>
      <c r="O33" s="19"/>
      <c r="P33" s="19"/>
      <c r="Q33" s="14">
        <f t="shared" si="0"/>
        <v>0</v>
      </c>
    </row>
    <row r="34" spans="2:17" x14ac:dyDescent="0.25">
      <c r="B34" s="18">
        <f t="shared" si="1"/>
        <v>26</v>
      </c>
      <c r="C34" s="18"/>
      <c r="D34" s="72"/>
      <c r="E34" s="72"/>
      <c r="F34" s="72"/>
      <c r="G34" s="72"/>
      <c r="H34" s="72"/>
      <c r="I34" s="72"/>
      <c r="J34" s="19"/>
      <c r="K34" s="19"/>
      <c r="L34" s="19"/>
      <c r="M34" s="19"/>
      <c r="N34" s="19"/>
      <c r="O34" s="19"/>
      <c r="P34" s="19"/>
      <c r="Q34" s="14">
        <f t="shared" si="0"/>
        <v>0</v>
      </c>
    </row>
    <row r="35" spans="2:17" x14ac:dyDescent="0.25">
      <c r="B35" s="18">
        <f t="shared" si="1"/>
        <v>27</v>
      </c>
      <c r="C35" s="18"/>
      <c r="D35" s="72"/>
      <c r="E35" s="72"/>
      <c r="F35" s="72"/>
      <c r="G35" s="72"/>
      <c r="H35" s="72"/>
      <c r="I35" s="72"/>
      <c r="J35" s="19"/>
      <c r="K35" s="19"/>
      <c r="L35" s="19"/>
      <c r="M35" s="19"/>
      <c r="N35" s="19"/>
      <c r="O35" s="19"/>
      <c r="P35" s="19"/>
      <c r="Q35" s="14">
        <f t="shared" si="0"/>
        <v>0</v>
      </c>
    </row>
    <row r="36" spans="2:17" x14ac:dyDescent="0.25">
      <c r="B36" s="18">
        <f t="shared" si="1"/>
        <v>28</v>
      </c>
      <c r="C36" s="18"/>
      <c r="D36" s="72"/>
      <c r="E36" s="72"/>
      <c r="F36" s="72"/>
      <c r="G36" s="72"/>
      <c r="H36" s="72"/>
      <c r="I36" s="72"/>
      <c r="J36" s="19"/>
      <c r="K36" s="19"/>
      <c r="L36" s="19"/>
      <c r="M36" s="19"/>
      <c r="N36" s="19"/>
      <c r="O36" s="19"/>
      <c r="P36" s="19"/>
      <c r="Q36" s="14">
        <f t="shared" si="0"/>
        <v>0</v>
      </c>
    </row>
    <row r="37" spans="2:17" x14ac:dyDescent="0.25">
      <c r="B37" s="18">
        <f t="shared" si="1"/>
        <v>29</v>
      </c>
      <c r="C37" s="18"/>
      <c r="D37" s="72"/>
      <c r="E37" s="72"/>
      <c r="F37" s="72"/>
      <c r="G37" s="72"/>
      <c r="H37" s="72"/>
      <c r="I37" s="72"/>
      <c r="J37" s="19"/>
      <c r="K37" s="19"/>
      <c r="L37" s="19"/>
      <c r="M37" s="19"/>
      <c r="N37" s="19"/>
      <c r="O37" s="19"/>
      <c r="P37" s="19"/>
      <c r="Q37" s="14">
        <f t="shared" si="0"/>
        <v>0</v>
      </c>
    </row>
    <row r="38" spans="2:17" x14ac:dyDescent="0.25">
      <c r="B38" s="18">
        <f t="shared" si="1"/>
        <v>30</v>
      </c>
      <c r="C38" s="18"/>
      <c r="D38" s="50"/>
      <c r="E38" s="50"/>
      <c r="F38" s="50"/>
      <c r="G38" s="50"/>
      <c r="H38" s="50"/>
      <c r="I38" s="50"/>
      <c r="J38" s="19"/>
      <c r="K38" s="19"/>
      <c r="L38" s="19"/>
      <c r="M38" s="19"/>
      <c r="N38" s="19"/>
      <c r="O38" s="19"/>
      <c r="P38" s="19"/>
      <c r="Q38" s="14">
        <f t="shared" si="0"/>
        <v>0</v>
      </c>
    </row>
    <row r="39" spans="2:17" x14ac:dyDescent="0.25">
      <c r="B39" s="18">
        <f t="shared" si="1"/>
        <v>31</v>
      </c>
      <c r="C39" s="18"/>
      <c r="D39" s="50"/>
      <c r="E39" s="50"/>
      <c r="F39" s="50"/>
      <c r="G39" s="50"/>
      <c r="H39" s="50"/>
      <c r="I39" s="50"/>
      <c r="J39" s="19"/>
      <c r="K39" s="19"/>
      <c r="L39" s="19"/>
      <c r="M39" s="19"/>
      <c r="N39" s="19"/>
      <c r="O39" s="19"/>
      <c r="P39" s="19"/>
      <c r="Q39" s="14">
        <f t="shared" si="0"/>
        <v>0</v>
      </c>
    </row>
    <row r="40" spans="2:17" x14ac:dyDescent="0.25">
      <c r="B40" s="18">
        <f t="shared" si="1"/>
        <v>32</v>
      </c>
      <c r="C40" s="18"/>
      <c r="D40" s="50"/>
      <c r="E40" s="50"/>
      <c r="F40" s="50"/>
      <c r="G40" s="50"/>
      <c r="H40" s="50"/>
      <c r="I40" s="50"/>
      <c r="J40" s="19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17" x14ac:dyDescent="0.25">
      <c r="B41" s="18">
        <f t="shared" si="1"/>
        <v>33</v>
      </c>
      <c r="C41" s="18"/>
      <c r="D41" s="50"/>
      <c r="E41" s="50"/>
      <c r="F41" s="50"/>
      <c r="G41" s="50"/>
      <c r="H41" s="50"/>
      <c r="I41" s="50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25">
      <c r="B42" s="18">
        <f t="shared" si="1"/>
        <v>34</v>
      </c>
      <c r="C42" s="18"/>
      <c r="D42" s="50"/>
      <c r="E42" s="50"/>
      <c r="F42" s="50"/>
      <c r="G42" s="50"/>
      <c r="H42" s="50"/>
      <c r="I42" s="50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18">
        <f t="shared" si="1"/>
        <v>35</v>
      </c>
      <c r="C43" s="18"/>
      <c r="D43" s="50"/>
      <c r="E43" s="50"/>
      <c r="F43" s="50"/>
      <c r="G43" s="50"/>
      <c r="H43" s="50"/>
      <c r="I43" s="50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18"/>
      <c r="D44" s="50"/>
      <c r="E44" s="50"/>
      <c r="F44" s="50"/>
      <c r="G44" s="50"/>
      <c r="H44" s="50"/>
      <c r="I44" s="50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50"/>
      <c r="E45" s="50"/>
      <c r="F45" s="50"/>
      <c r="G45" s="50"/>
      <c r="H45" s="50"/>
      <c r="I45" s="50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50"/>
      <c r="E46" s="50"/>
      <c r="F46" s="50"/>
      <c r="G46" s="50"/>
      <c r="H46" s="50"/>
      <c r="I46" s="50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50"/>
      <c r="E47" s="50"/>
      <c r="F47" s="50"/>
      <c r="G47" s="50"/>
      <c r="H47" s="50"/>
      <c r="I47" s="50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50"/>
      <c r="E48" s="50"/>
      <c r="F48" s="50"/>
      <c r="G48" s="50"/>
      <c r="H48" s="50"/>
      <c r="I48" s="50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50"/>
      <c r="E49" s="50"/>
      <c r="F49" s="50"/>
      <c r="G49" s="50"/>
      <c r="H49" s="50"/>
      <c r="I49" s="50"/>
      <c r="J49" s="19"/>
      <c r="K49" s="19"/>
      <c r="L49" s="19"/>
      <c r="M49" s="19"/>
      <c r="N49" s="19"/>
      <c r="O49" s="19"/>
      <c r="P49" s="19"/>
      <c r="Q49" s="14">
        <f t="shared" ref="Q49:Q53" si="3">SUM(J49:P49)/7</f>
        <v>0</v>
      </c>
    </row>
    <row r="50" spans="2:17" x14ac:dyDescent="0.25">
      <c r="B50" s="18">
        <f t="shared" si="1"/>
        <v>42</v>
      </c>
      <c r="C50" s="9"/>
      <c r="D50" s="50"/>
      <c r="E50" s="50"/>
      <c r="F50" s="50"/>
      <c r="G50" s="50"/>
      <c r="H50" s="50"/>
      <c r="I50" s="50"/>
      <c r="J50" s="19"/>
      <c r="K50" s="19"/>
      <c r="L50" s="19"/>
      <c r="M50" s="19"/>
      <c r="N50" s="19"/>
      <c r="O50" s="19"/>
      <c r="P50" s="19"/>
      <c r="Q50" s="14">
        <f t="shared" si="3"/>
        <v>0</v>
      </c>
    </row>
    <row r="51" spans="2:17" x14ac:dyDescent="0.25">
      <c r="B51" s="18">
        <f t="shared" si="1"/>
        <v>43</v>
      </c>
      <c r="C51" s="9"/>
      <c r="D51" s="50"/>
      <c r="E51" s="50"/>
      <c r="F51" s="50"/>
      <c r="G51" s="50"/>
      <c r="H51" s="50"/>
      <c r="I51" s="50"/>
      <c r="J51" s="19"/>
      <c r="K51" s="19"/>
      <c r="L51" s="19"/>
      <c r="M51" s="19"/>
      <c r="N51" s="19"/>
      <c r="O51" s="19"/>
      <c r="P51" s="19"/>
      <c r="Q51" s="14">
        <f t="shared" si="3"/>
        <v>0</v>
      </c>
    </row>
    <row r="52" spans="2:17" x14ac:dyDescent="0.25">
      <c r="B52" s="18">
        <f t="shared" si="1"/>
        <v>44</v>
      </c>
      <c r="C52" s="9"/>
      <c r="D52" s="50"/>
      <c r="E52" s="50"/>
      <c r="F52" s="50"/>
      <c r="G52" s="50"/>
      <c r="H52" s="50"/>
      <c r="I52" s="50"/>
      <c r="J52" s="19"/>
      <c r="K52" s="19"/>
      <c r="L52" s="19"/>
      <c r="M52" s="19"/>
      <c r="N52" s="19"/>
      <c r="O52" s="19"/>
      <c r="P52" s="19"/>
      <c r="Q52" s="14">
        <f t="shared" si="3"/>
        <v>0</v>
      </c>
    </row>
    <row r="53" spans="2:17" x14ac:dyDescent="0.25">
      <c r="B53" s="18">
        <f t="shared" si="1"/>
        <v>45</v>
      </c>
      <c r="C53" s="22"/>
      <c r="D53" s="51"/>
      <c r="E53" s="52"/>
      <c r="F53" s="52"/>
      <c r="G53" s="52"/>
      <c r="H53" s="52"/>
      <c r="I53" s="53"/>
      <c r="J53" s="3"/>
      <c r="K53" s="3"/>
      <c r="L53" s="3"/>
      <c r="M53" s="3"/>
      <c r="N53" s="3"/>
      <c r="O53" s="3"/>
      <c r="P53" s="3"/>
      <c r="Q53" s="14">
        <f t="shared" si="3"/>
        <v>0</v>
      </c>
    </row>
    <row r="54" spans="2:17" x14ac:dyDescent="0.25">
      <c r="C54" s="49"/>
      <c r="D54" s="49"/>
      <c r="E54" s="17"/>
      <c r="H54" s="67" t="s">
        <v>19</v>
      </c>
      <c r="I54" s="67"/>
      <c r="J54" s="23">
        <f>COUNTIF(J9:J53,"&gt;=70")</f>
        <v>17</v>
      </c>
      <c r="K54" s="23">
        <f t="shared" ref="K54:P54" si="4">COUNTIF(K9:K53,"&gt;=70")</f>
        <v>14</v>
      </c>
      <c r="L54" s="23">
        <f t="shared" si="4"/>
        <v>16</v>
      </c>
      <c r="M54" s="23">
        <f t="shared" si="4"/>
        <v>18</v>
      </c>
      <c r="N54" s="23">
        <f t="shared" si="4"/>
        <v>0</v>
      </c>
      <c r="O54" s="23">
        <f t="shared" si="4"/>
        <v>0</v>
      </c>
      <c r="P54" s="23">
        <f t="shared" si="4"/>
        <v>0</v>
      </c>
      <c r="Q54" s="27">
        <f t="shared" ref="Q54" si="5">COUNTIF(Q9:Q48,"&gt;=70")</f>
        <v>0</v>
      </c>
    </row>
    <row r="55" spans="2:17" x14ac:dyDescent="0.25">
      <c r="C55" s="49"/>
      <c r="D55" s="49"/>
      <c r="E55" s="21"/>
      <c r="H55" s="68" t="s">
        <v>20</v>
      </c>
      <c r="I55" s="68"/>
      <c r="J55" s="24">
        <f>COUNTIF(J9:J53,"&lt;70")</f>
        <v>1</v>
      </c>
      <c r="K55" s="24">
        <f t="shared" ref="K55:Q55" si="6">COUNTIF(K9:K53,"&lt;70")</f>
        <v>4</v>
      </c>
      <c r="L55" s="24">
        <f t="shared" si="6"/>
        <v>2</v>
      </c>
      <c r="M55" s="24">
        <f t="shared" si="6"/>
        <v>0</v>
      </c>
      <c r="N55" s="24">
        <f t="shared" si="6"/>
        <v>18</v>
      </c>
      <c r="O55" s="24">
        <f t="shared" si="6"/>
        <v>18</v>
      </c>
      <c r="P55" s="24">
        <f t="shared" si="6"/>
        <v>18</v>
      </c>
      <c r="Q55" s="24">
        <f t="shared" si="6"/>
        <v>45</v>
      </c>
    </row>
    <row r="56" spans="2:17" x14ac:dyDescent="0.25">
      <c r="C56" s="49"/>
      <c r="D56" s="49"/>
      <c r="E56" s="49"/>
      <c r="H56" s="68" t="s">
        <v>21</v>
      </c>
      <c r="I56" s="68"/>
      <c r="J56" s="24">
        <f>COUNT(J9:J53)</f>
        <v>18</v>
      </c>
      <c r="K56" s="24">
        <f t="shared" ref="K56:Q56" si="7">COUNT(K9:K53)</f>
        <v>18</v>
      </c>
      <c r="L56" s="24">
        <f t="shared" si="7"/>
        <v>18</v>
      </c>
      <c r="M56" s="24">
        <f t="shared" si="7"/>
        <v>18</v>
      </c>
      <c r="N56" s="24">
        <f t="shared" si="7"/>
        <v>18</v>
      </c>
      <c r="O56" s="24">
        <f t="shared" si="7"/>
        <v>18</v>
      </c>
      <c r="P56" s="24">
        <f t="shared" si="7"/>
        <v>18</v>
      </c>
      <c r="Q56" s="24">
        <f t="shared" si="7"/>
        <v>45</v>
      </c>
    </row>
    <row r="57" spans="2:17" x14ac:dyDescent="0.25">
      <c r="C57" s="49"/>
      <c r="D57" s="49"/>
      <c r="E57" s="17"/>
      <c r="F57" s="12"/>
      <c r="H57" s="69" t="s">
        <v>16</v>
      </c>
      <c r="I57" s="69"/>
      <c r="J57" s="25">
        <f>J54/J56</f>
        <v>0.94444444444444442</v>
      </c>
      <c r="K57" s="26">
        <f t="shared" ref="K57:Q57" si="8">K54/K56</f>
        <v>0.77777777777777779</v>
      </c>
      <c r="L57" s="26">
        <f t="shared" si="8"/>
        <v>0.88888888888888884</v>
      </c>
      <c r="M57" s="26">
        <f t="shared" si="8"/>
        <v>1</v>
      </c>
      <c r="N57" s="26">
        <f t="shared" si="8"/>
        <v>0</v>
      </c>
      <c r="O57" s="26">
        <f t="shared" si="8"/>
        <v>0</v>
      </c>
      <c r="P57" s="26">
        <f t="shared" si="8"/>
        <v>0</v>
      </c>
      <c r="Q57" s="26">
        <f t="shared" si="8"/>
        <v>0</v>
      </c>
    </row>
    <row r="58" spans="2:17" x14ac:dyDescent="0.25">
      <c r="C58" s="49"/>
      <c r="D58" s="49"/>
      <c r="E58" s="17"/>
      <c r="F58" s="12"/>
      <c r="H58" s="69" t="s">
        <v>17</v>
      </c>
      <c r="I58" s="69"/>
      <c r="J58" s="25">
        <f>J55/J56</f>
        <v>5.5555555555555552E-2</v>
      </c>
      <c r="K58" s="25">
        <f t="shared" ref="K58:Q58" si="9">K55/K56</f>
        <v>0.22222222222222221</v>
      </c>
      <c r="L58" s="26">
        <f t="shared" si="9"/>
        <v>0.1111111111111111</v>
      </c>
      <c r="M58" s="26">
        <f t="shared" si="9"/>
        <v>0</v>
      </c>
      <c r="N58" s="26">
        <f t="shared" si="9"/>
        <v>1</v>
      </c>
      <c r="O58" s="26">
        <f t="shared" si="9"/>
        <v>1</v>
      </c>
      <c r="P58" s="26">
        <f t="shared" si="9"/>
        <v>1</v>
      </c>
      <c r="Q58" s="26">
        <f t="shared" si="9"/>
        <v>1</v>
      </c>
    </row>
    <row r="59" spans="2:17" x14ac:dyDescent="0.25">
      <c r="C59" s="49"/>
      <c r="D59" s="49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70"/>
      <c r="K61" s="70"/>
      <c r="L61" s="70"/>
      <c r="M61" s="70"/>
      <c r="N61" s="70"/>
      <c r="O61" s="70"/>
      <c r="P61" s="70"/>
    </row>
    <row r="62" spans="2:17" x14ac:dyDescent="0.25">
      <c r="J62" s="63" t="s">
        <v>18</v>
      </c>
      <c r="K62" s="63"/>
      <c r="L62" s="63"/>
      <c r="M62" s="63"/>
      <c r="N62" s="63"/>
      <c r="O62" s="63"/>
      <c r="P62" s="63"/>
    </row>
  </sheetData>
  <mergeCells count="60">
    <mergeCell ref="D14:I1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5:I15"/>
    <mergeCell ref="D16:I16"/>
    <mergeCell ref="D17:I17"/>
    <mergeCell ref="D18:I18"/>
    <mergeCell ref="D19:I19"/>
    <mergeCell ref="D20:I20"/>
    <mergeCell ref="D37:I3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Normal="100" workbookViewId="0">
      <selection activeCell="M25" sqref="M2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9" t="s">
        <v>9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2"/>
      <c r="R2" s="2"/>
    </row>
    <row r="3" spans="2:18" x14ac:dyDescent="0.25">
      <c r="C3" s="66" t="s">
        <v>8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20"/>
      <c r="R3" s="20"/>
    </row>
    <row r="4" spans="2:18" x14ac:dyDescent="0.25">
      <c r="C4" t="s">
        <v>0</v>
      </c>
      <c r="D4" s="71" t="s">
        <v>30</v>
      </c>
      <c r="E4" s="71"/>
      <c r="F4" s="71"/>
      <c r="G4" s="71"/>
      <c r="I4" t="s">
        <v>1</v>
      </c>
      <c r="J4" s="60" t="s">
        <v>33</v>
      </c>
      <c r="K4" s="60"/>
      <c r="M4" t="s">
        <v>2</v>
      </c>
      <c r="N4" s="61">
        <v>45006</v>
      </c>
      <c r="O4" s="61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60" t="s">
        <v>32</v>
      </c>
      <c r="E6" s="60"/>
      <c r="F6" s="60"/>
      <c r="G6" s="60"/>
      <c r="I6" s="64" t="s">
        <v>22</v>
      </c>
      <c r="J6" s="64"/>
      <c r="K6" s="65" t="s">
        <v>26</v>
      </c>
      <c r="L6" s="65"/>
      <c r="M6" s="65"/>
      <c r="N6" s="65"/>
      <c r="O6" s="65"/>
      <c r="P6" s="65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62" t="s">
        <v>5</v>
      </c>
      <c r="E8" s="62"/>
      <c r="F8" s="62"/>
      <c r="G8" s="62"/>
      <c r="H8" s="62"/>
      <c r="I8" s="62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 t="s">
        <v>53</v>
      </c>
      <c r="D9" s="72" t="str">
        <f>[1]Hoja1!B118</f>
        <v>CHAVEZ PEÑA LUIS SAULO</v>
      </c>
      <c r="E9" s="72"/>
      <c r="F9" s="72"/>
      <c r="G9" s="72"/>
      <c r="H9" s="72"/>
      <c r="I9" s="72"/>
      <c r="J9" s="19">
        <v>48</v>
      </c>
      <c r="K9" s="19">
        <v>97</v>
      </c>
      <c r="L9" s="19">
        <v>45</v>
      </c>
      <c r="M9" s="19">
        <v>0</v>
      </c>
      <c r="N9" s="19">
        <v>0</v>
      </c>
      <c r="O9" s="19">
        <v>0</v>
      </c>
      <c r="P9" s="19">
        <v>0</v>
      </c>
      <c r="Q9" s="14">
        <f>SUM(J9:P9)/7</f>
        <v>27.142857142857142</v>
      </c>
    </row>
    <row r="10" spans="2:18" x14ac:dyDescent="0.25">
      <c r="B10" s="18">
        <f>B9+1</f>
        <v>2</v>
      </c>
      <c r="C10" s="18" t="s">
        <v>54</v>
      </c>
      <c r="D10" s="72" t="str">
        <f>[1]Hoja1!B119</f>
        <v>CHIGO ALFONSO DAMARIS AZENETH</v>
      </c>
      <c r="E10" s="72"/>
      <c r="F10" s="72"/>
      <c r="G10" s="72"/>
      <c r="H10" s="72"/>
      <c r="I10" s="72"/>
      <c r="J10" s="19">
        <v>92</v>
      </c>
      <c r="K10" s="19">
        <v>51</v>
      </c>
      <c r="L10" s="19">
        <v>63</v>
      </c>
      <c r="M10" s="19">
        <v>76</v>
      </c>
      <c r="N10" s="19">
        <v>0</v>
      </c>
      <c r="O10" s="19">
        <v>0</v>
      </c>
      <c r="P10" s="19">
        <v>0</v>
      </c>
      <c r="Q10" s="14">
        <f t="shared" ref="Q10:Q48" si="0">SUM(J10:P10)/7</f>
        <v>40.285714285714285</v>
      </c>
    </row>
    <row r="11" spans="2:18" x14ac:dyDescent="0.25">
      <c r="B11" s="18">
        <f t="shared" ref="B11:B53" si="1">B10+1</f>
        <v>3</v>
      </c>
      <c r="C11" s="18" t="s">
        <v>55</v>
      </c>
      <c r="D11" s="72" t="str">
        <f>[1]Hoja1!B120</f>
        <v>CHIGO MARTINEZ JORGE DAVID</v>
      </c>
      <c r="E11" s="72"/>
      <c r="F11" s="72"/>
      <c r="G11" s="72"/>
      <c r="H11" s="72"/>
      <c r="I11" s="72"/>
      <c r="J11" s="19">
        <v>43</v>
      </c>
      <c r="K11" s="19">
        <v>84</v>
      </c>
      <c r="L11" s="19">
        <v>72</v>
      </c>
      <c r="M11" s="19">
        <v>89</v>
      </c>
      <c r="N11" s="19">
        <v>0</v>
      </c>
      <c r="O11" s="19">
        <v>0</v>
      </c>
      <c r="P11" s="19">
        <v>0</v>
      </c>
      <c r="Q11" s="14">
        <f t="shared" si="0"/>
        <v>41.142857142857146</v>
      </c>
    </row>
    <row r="12" spans="2:18" x14ac:dyDescent="0.25">
      <c r="B12" s="18">
        <f t="shared" si="1"/>
        <v>4</v>
      </c>
      <c r="C12" s="18" t="s">
        <v>56</v>
      </c>
      <c r="D12" s="72" t="str">
        <f>[1]Hoja1!B121</f>
        <v>GOMEZ GOLPE JENIFER</v>
      </c>
      <c r="E12" s="72"/>
      <c r="F12" s="72"/>
      <c r="G12" s="72"/>
      <c r="H12" s="72"/>
      <c r="I12" s="72"/>
      <c r="J12" s="19">
        <v>91</v>
      </c>
      <c r="K12" s="19">
        <v>53</v>
      </c>
      <c r="L12" s="19">
        <v>80</v>
      </c>
      <c r="M12" s="19">
        <v>89</v>
      </c>
      <c r="N12" s="19">
        <v>0</v>
      </c>
      <c r="O12" s="19">
        <v>0</v>
      </c>
      <c r="P12" s="19">
        <v>0</v>
      </c>
      <c r="Q12" s="14">
        <f t="shared" si="0"/>
        <v>44.714285714285715</v>
      </c>
    </row>
    <row r="13" spans="2:18" x14ac:dyDescent="0.25">
      <c r="B13" s="18">
        <f t="shared" si="1"/>
        <v>5</v>
      </c>
      <c r="C13" s="18" t="s">
        <v>57</v>
      </c>
      <c r="D13" s="72" t="str">
        <f>[1]Hoja1!B122</f>
        <v>HERRERA MIROS KENIA PAOLA</v>
      </c>
      <c r="E13" s="72"/>
      <c r="F13" s="72"/>
      <c r="G13" s="72"/>
      <c r="H13" s="72"/>
      <c r="I13" s="72"/>
      <c r="J13" s="19">
        <v>87</v>
      </c>
      <c r="K13" s="19">
        <v>97</v>
      </c>
      <c r="L13" s="19">
        <v>98</v>
      </c>
      <c r="M13" s="19">
        <v>93</v>
      </c>
      <c r="N13" s="19">
        <v>0</v>
      </c>
      <c r="O13" s="19">
        <v>0</v>
      </c>
      <c r="P13" s="19">
        <v>0</v>
      </c>
      <c r="Q13" s="14">
        <f t="shared" si="0"/>
        <v>53.571428571428569</v>
      </c>
    </row>
    <row r="14" spans="2:18" x14ac:dyDescent="0.25">
      <c r="B14" s="18">
        <f t="shared" si="1"/>
        <v>6</v>
      </c>
      <c r="C14" s="18" t="s">
        <v>58</v>
      </c>
      <c r="D14" s="72" t="str">
        <f>[1]Hoja1!B123</f>
        <v>ISIDORO VAZQUEZ KEIDI ESTEPHANI</v>
      </c>
      <c r="E14" s="72"/>
      <c r="F14" s="72"/>
      <c r="G14" s="72"/>
      <c r="H14" s="72"/>
      <c r="I14" s="72"/>
      <c r="J14" s="19">
        <v>95</v>
      </c>
      <c r="K14" s="19">
        <v>93</v>
      </c>
      <c r="L14" s="19">
        <v>98</v>
      </c>
      <c r="M14" s="19">
        <v>93</v>
      </c>
      <c r="N14" s="19">
        <v>0</v>
      </c>
      <c r="O14" s="19">
        <v>0</v>
      </c>
      <c r="P14" s="19">
        <v>0</v>
      </c>
      <c r="Q14" s="14">
        <f t="shared" si="0"/>
        <v>54.142857142857146</v>
      </c>
    </row>
    <row r="15" spans="2:18" x14ac:dyDescent="0.25">
      <c r="B15" s="18">
        <f t="shared" si="1"/>
        <v>7</v>
      </c>
      <c r="C15" s="18" t="s">
        <v>59</v>
      </c>
      <c r="D15" s="72" t="str">
        <f>[1]Hoja1!B124</f>
        <v>LINARES MIL FATIMA</v>
      </c>
      <c r="E15" s="72"/>
      <c r="F15" s="72"/>
      <c r="G15" s="72"/>
      <c r="H15" s="72"/>
      <c r="I15" s="72"/>
      <c r="J15" s="19">
        <v>100</v>
      </c>
      <c r="K15" s="19">
        <v>97</v>
      </c>
      <c r="L15" s="19">
        <v>91</v>
      </c>
      <c r="M15" s="19">
        <v>95</v>
      </c>
      <c r="N15" s="19">
        <v>0</v>
      </c>
      <c r="O15" s="19">
        <v>0</v>
      </c>
      <c r="P15" s="19">
        <v>0</v>
      </c>
      <c r="Q15" s="14">
        <f t="shared" si="0"/>
        <v>54.714285714285715</v>
      </c>
    </row>
    <row r="16" spans="2:18" x14ac:dyDescent="0.25">
      <c r="B16" s="18">
        <f t="shared" si="1"/>
        <v>8</v>
      </c>
      <c r="C16" s="18" t="s">
        <v>60</v>
      </c>
      <c r="D16" s="72" t="str">
        <f>[1]Hoja1!B125</f>
        <v>MARCE HIPOLITO JOSUE JORGE</v>
      </c>
      <c r="E16" s="72"/>
      <c r="F16" s="72"/>
      <c r="G16" s="72"/>
      <c r="H16" s="72"/>
      <c r="I16" s="72"/>
      <c r="J16" s="19">
        <v>55</v>
      </c>
      <c r="K16" s="19">
        <v>57</v>
      </c>
      <c r="L16" s="19">
        <v>83</v>
      </c>
      <c r="M16" s="19">
        <v>70</v>
      </c>
      <c r="N16" s="19">
        <v>0</v>
      </c>
      <c r="O16" s="19">
        <v>0</v>
      </c>
      <c r="P16" s="19">
        <v>0</v>
      </c>
      <c r="Q16" s="14">
        <f t="shared" si="0"/>
        <v>37.857142857142854</v>
      </c>
    </row>
    <row r="17" spans="2:17" x14ac:dyDescent="0.25">
      <c r="B17" s="18">
        <f t="shared" si="1"/>
        <v>9</v>
      </c>
      <c r="C17" s="18" t="s">
        <v>61</v>
      </c>
      <c r="D17" s="72" t="str">
        <f>[1]Hoja1!B126</f>
        <v>MAYA SEBA JORGE</v>
      </c>
      <c r="E17" s="72"/>
      <c r="F17" s="72"/>
      <c r="G17" s="72"/>
      <c r="H17" s="72"/>
      <c r="I17" s="72"/>
      <c r="J17" s="19">
        <v>35</v>
      </c>
      <c r="K17" s="19">
        <v>95</v>
      </c>
      <c r="L17" s="19">
        <v>88</v>
      </c>
      <c r="M17" s="19">
        <v>95</v>
      </c>
      <c r="N17" s="19">
        <v>0</v>
      </c>
      <c r="O17" s="19">
        <v>0</v>
      </c>
      <c r="P17" s="19">
        <v>0</v>
      </c>
      <c r="Q17" s="14">
        <f t="shared" si="0"/>
        <v>44.714285714285715</v>
      </c>
    </row>
    <row r="18" spans="2:17" x14ac:dyDescent="0.25">
      <c r="B18" s="18">
        <f t="shared" si="1"/>
        <v>10</v>
      </c>
      <c r="C18" s="18" t="s">
        <v>62</v>
      </c>
      <c r="D18" s="72" t="str">
        <f>[1]Hoja1!B127</f>
        <v>MONTES JESUS SANTIAGO</v>
      </c>
      <c r="E18" s="72"/>
      <c r="F18" s="72"/>
      <c r="G18" s="72"/>
      <c r="H18" s="72"/>
      <c r="I18" s="72"/>
      <c r="J18" s="19">
        <v>96</v>
      </c>
      <c r="K18" s="19">
        <v>97</v>
      </c>
      <c r="L18" s="19">
        <v>98</v>
      </c>
      <c r="M18" s="19">
        <v>95</v>
      </c>
      <c r="N18" s="19">
        <v>0</v>
      </c>
      <c r="O18" s="19">
        <v>0</v>
      </c>
      <c r="P18" s="19">
        <v>0</v>
      </c>
      <c r="Q18" s="14">
        <f t="shared" si="0"/>
        <v>55.142857142857146</v>
      </c>
    </row>
    <row r="19" spans="2:17" x14ac:dyDescent="0.25">
      <c r="B19" s="18">
        <f t="shared" si="1"/>
        <v>11</v>
      </c>
      <c r="C19" s="18" t="s">
        <v>63</v>
      </c>
      <c r="D19" s="72" t="str">
        <f>[1]Hoja1!B128</f>
        <v>MONTIEL XALA MARJORIE</v>
      </c>
      <c r="E19" s="72"/>
      <c r="F19" s="72"/>
      <c r="G19" s="72"/>
      <c r="H19" s="72"/>
      <c r="I19" s="72"/>
      <c r="J19" s="19">
        <v>91</v>
      </c>
      <c r="K19" s="19">
        <v>97</v>
      </c>
      <c r="L19" s="19">
        <v>92</v>
      </c>
      <c r="M19" s="19">
        <v>93</v>
      </c>
      <c r="N19" s="19">
        <v>0</v>
      </c>
      <c r="O19" s="19">
        <v>0</v>
      </c>
      <c r="P19" s="19">
        <v>0</v>
      </c>
      <c r="Q19" s="14">
        <f t="shared" si="0"/>
        <v>53.285714285714285</v>
      </c>
    </row>
    <row r="20" spans="2:17" x14ac:dyDescent="0.25">
      <c r="B20" s="18">
        <f t="shared" si="1"/>
        <v>12</v>
      </c>
      <c r="C20" s="18" t="s">
        <v>64</v>
      </c>
      <c r="D20" s="72" t="str">
        <f>[1]Hoja1!B129</f>
        <v>MONTUFA LASCARES MILERNA GPE.</v>
      </c>
      <c r="E20" s="72"/>
      <c r="F20" s="72"/>
      <c r="G20" s="72"/>
      <c r="H20" s="72"/>
      <c r="I20" s="72"/>
      <c r="J20" s="19">
        <v>100</v>
      </c>
      <c r="K20" s="19">
        <v>95</v>
      </c>
      <c r="L20" s="19">
        <v>86</v>
      </c>
      <c r="M20" s="19">
        <v>93</v>
      </c>
      <c r="N20" s="19">
        <v>0</v>
      </c>
      <c r="O20" s="19">
        <v>0</v>
      </c>
      <c r="P20" s="19">
        <v>0</v>
      </c>
      <c r="Q20" s="14">
        <f t="shared" si="0"/>
        <v>53.428571428571431</v>
      </c>
    </row>
    <row r="21" spans="2:17" x14ac:dyDescent="0.25">
      <c r="B21" s="18">
        <f t="shared" si="1"/>
        <v>13</v>
      </c>
      <c r="C21" s="18" t="s">
        <v>65</v>
      </c>
      <c r="D21" s="72" t="str">
        <f>[1]Hoja1!B130</f>
        <v>MORALES CHAGALA MIGUEL</v>
      </c>
      <c r="E21" s="72"/>
      <c r="F21" s="72"/>
      <c r="G21" s="72"/>
      <c r="H21" s="72"/>
      <c r="I21" s="72"/>
      <c r="J21" s="19">
        <v>95</v>
      </c>
      <c r="K21" s="19">
        <v>97</v>
      </c>
      <c r="L21" s="19">
        <v>91</v>
      </c>
      <c r="M21" s="19">
        <v>70</v>
      </c>
      <c r="N21" s="19">
        <v>0</v>
      </c>
      <c r="O21" s="19">
        <v>0</v>
      </c>
      <c r="P21" s="19">
        <v>0</v>
      </c>
      <c r="Q21" s="14">
        <f t="shared" si="0"/>
        <v>50.428571428571431</v>
      </c>
    </row>
    <row r="22" spans="2:17" x14ac:dyDescent="0.25">
      <c r="B22" s="18">
        <f t="shared" si="1"/>
        <v>14</v>
      </c>
      <c r="C22" s="18" t="s">
        <v>66</v>
      </c>
      <c r="D22" s="72" t="str">
        <f>[1]Hoja1!B131</f>
        <v>PAXTIAN BAXIN ANAHI</v>
      </c>
      <c r="E22" s="72"/>
      <c r="F22" s="72"/>
      <c r="G22" s="72"/>
      <c r="H22" s="72"/>
      <c r="I22" s="72"/>
      <c r="J22" s="19">
        <v>96</v>
      </c>
      <c r="K22" s="19">
        <v>97</v>
      </c>
      <c r="L22" s="19">
        <v>96</v>
      </c>
      <c r="M22" s="19">
        <v>93</v>
      </c>
      <c r="N22" s="19">
        <v>0</v>
      </c>
      <c r="O22" s="19">
        <v>0</v>
      </c>
      <c r="P22" s="19">
        <v>0</v>
      </c>
      <c r="Q22" s="14">
        <f t="shared" si="0"/>
        <v>54.571428571428569</v>
      </c>
    </row>
    <row r="23" spans="2:17" x14ac:dyDescent="0.25">
      <c r="B23" s="18">
        <f t="shared" si="1"/>
        <v>15</v>
      </c>
      <c r="C23" s="18" t="s">
        <v>67</v>
      </c>
      <c r="D23" s="72" t="str">
        <f>[1]Hoja1!B132</f>
        <v>POXTAN RODRIGUEZ BEKER NATAN</v>
      </c>
      <c r="E23" s="72"/>
      <c r="F23" s="72"/>
      <c r="G23" s="72"/>
      <c r="H23" s="72"/>
      <c r="I23" s="72"/>
      <c r="J23" s="19">
        <v>95</v>
      </c>
      <c r="K23" s="19">
        <v>97</v>
      </c>
      <c r="L23" s="19">
        <v>91</v>
      </c>
      <c r="M23" s="19">
        <v>74</v>
      </c>
      <c r="N23" s="19">
        <v>0</v>
      </c>
      <c r="O23" s="19">
        <v>0</v>
      </c>
      <c r="P23" s="19">
        <v>0</v>
      </c>
      <c r="Q23" s="14">
        <f t="shared" si="0"/>
        <v>51</v>
      </c>
    </row>
    <row r="24" spans="2:17" x14ac:dyDescent="0.25">
      <c r="B24" s="18">
        <f t="shared" si="1"/>
        <v>16</v>
      </c>
      <c r="C24" s="18" t="s">
        <v>68</v>
      </c>
      <c r="D24" s="72" t="str">
        <f>[1]Hoja1!B133</f>
        <v>PUCHETA VELASCO ELIZABETH</v>
      </c>
      <c r="E24" s="72"/>
      <c r="F24" s="72"/>
      <c r="G24" s="72"/>
      <c r="H24" s="72"/>
      <c r="I24" s="72"/>
      <c r="J24" s="19">
        <v>100</v>
      </c>
      <c r="K24" s="19">
        <v>95</v>
      </c>
      <c r="L24" s="19">
        <v>90</v>
      </c>
      <c r="M24" s="19">
        <v>93</v>
      </c>
      <c r="N24" s="19">
        <v>0</v>
      </c>
      <c r="O24" s="19">
        <v>0</v>
      </c>
      <c r="P24" s="19">
        <v>0</v>
      </c>
      <c r="Q24" s="14">
        <f t="shared" si="0"/>
        <v>54</v>
      </c>
    </row>
    <row r="25" spans="2:17" x14ac:dyDescent="0.25">
      <c r="B25" s="18">
        <f t="shared" si="1"/>
        <v>17</v>
      </c>
      <c r="C25" s="18" t="s">
        <v>69</v>
      </c>
      <c r="D25" s="72" t="str">
        <f>[1]Hoja1!B134</f>
        <v>SANCHEZ MARTINEZ ANA KAREN</v>
      </c>
      <c r="E25" s="72"/>
      <c r="F25" s="72"/>
      <c r="G25" s="72"/>
      <c r="H25" s="72"/>
      <c r="I25" s="72"/>
      <c r="J25" s="19">
        <v>55</v>
      </c>
      <c r="K25" s="19">
        <v>93</v>
      </c>
      <c r="L25" s="19">
        <v>55</v>
      </c>
      <c r="M25" s="19">
        <v>82</v>
      </c>
      <c r="N25" s="19">
        <v>0</v>
      </c>
      <c r="O25" s="19">
        <v>0</v>
      </c>
      <c r="P25" s="19">
        <v>0</v>
      </c>
      <c r="Q25" s="14">
        <f t="shared" si="0"/>
        <v>40.714285714285715</v>
      </c>
    </row>
    <row r="26" spans="2:17" x14ac:dyDescent="0.25">
      <c r="B26" s="18">
        <f t="shared" si="1"/>
        <v>18</v>
      </c>
      <c r="C26" s="18" t="s">
        <v>70</v>
      </c>
      <c r="D26" s="72" t="str">
        <f>[1]Hoja1!B135</f>
        <v>SOTELO GRANDA GUMA JARETH</v>
      </c>
      <c r="E26" s="72"/>
      <c r="F26" s="72"/>
      <c r="G26" s="72"/>
      <c r="H26" s="72"/>
      <c r="I26" s="72"/>
      <c r="J26" s="19">
        <v>91</v>
      </c>
      <c r="K26" s="19">
        <v>97</v>
      </c>
      <c r="L26" s="19">
        <v>93</v>
      </c>
      <c r="M26" s="19">
        <v>95</v>
      </c>
      <c r="N26" s="19">
        <v>0</v>
      </c>
      <c r="O26" s="19">
        <v>0</v>
      </c>
      <c r="P26" s="19">
        <v>0</v>
      </c>
      <c r="Q26" s="14">
        <f t="shared" si="0"/>
        <v>53.714285714285715</v>
      </c>
    </row>
    <row r="27" spans="2:17" x14ac:dyDescent="0.25">
      <c r="B27" s="18">
        <f t="shared" si="1"/>
        <v>19</v>
      </c>
      <c r="C27" s="18" t="s">
        <v>71</v>
      </c>
      <c r="D27" s="72" t="str">
        <f>[1]Hoja1!B136</f>
        <v>VERGARA FERNANDEZ IRAD JAFETH</v>
      </c>
      <c r="E27" s="72"/>
      <c r="F27" s="72"/>
      <c r="G27" s="72"/>
      <c r="H27" s="72"/>
      <c r="I27" s="72"/>
      <c r="J27" s="19">
        <v>100</v>
      </c>
      <c r="K27" s="19">
        <v>97</v>
      </c>
      <c r="L27" s="46">
        <v>98</v>
      </c>
      <c r="M27" s="46">
        <v>95</v>
      </c>
      <c r="N27" s="46">
        <v>0</v>
      </c>
      <c r="O27" s="46">
        <v>0</v>
      </c>
      <c r="P27" s="46">
        <v>0</v>
      </c>
      <c r="Q27" s="14">
        <f t="shared" si="0"/>
        <v>55.714285714285715</v>
      </c>
    </row>
    <row r="28" spans="2:17" x14ac:dyDescent="0.25">
      <c r="B28" s="18">
        <f t="shared" si="1"/>
        <v>20</v>
      </c>
      <c r="C28" s="18"/>
      <c r="D28" s="72"/>
      <c r="E28" s="72"/>
      <c r="F28" s="72"/>
      <c r="G28" s="72"/>
      <c r="H28" s="72"/>
      <c r="I28" s="72"/>
      <c r="J28" s="19"/>
      <c r="K28" s="19"/>
      <c r="L28" s="19"/>
      <c r="M28" s="19"/>
      <c r="N28" s="19"/>
      <c r="O28" s="19"/>
      <c r="P28" s="19"/>
      <c r="Q28" s="14">
        <f t="shared" si="0"/>
        <v>0</v>
      </c>
    </row>
    <row r="29" spans="2:17" x14ac:dyDescent="0.25">
      <c r="B29" s="18">
        <f t="shared" si="1"/>
        <v>21</v>
      </c>
      <c r="C29" s="18"/>
      <c r="D29" s="50"/>
      <c r="E29" s="50"/>
      <c r="F29" s="50"/>
      <c r="G29" s="50"/>
      <c r="H29" s="50"/>
      <c r="I29" s="50"/>
      <c r="J29" s="19"/>
      <c r="K29" s="19"/>
      <c r="L29" s="19"/>
      <c r="M29" s="19"/>
      <c r="N29" s="19"/>
      <c r="O29" s="19"/>
      <c r="P29" s="19"/>
      <c r="Q29" s="14">
        <f t="shared" si="0"/>
        <v>0</v>
      </c>
    </row>
    <row r="30" spans="2:17" x14ac:dyDescent="0.25">
      <c r="B30" s="18">
        <f t="shared" si="1"/>
        <v>22</v>
      </c>
      <c r="C30" s="18"/>
      <c r="D30" s="50"/>
      <c r="E30" s="50"/>
      <c r="F30" s="50"/>
      <c r="G30" s="50"/>
      <c r="H30" s="50"/>
      <c r="I30" s="50"/>
      <c r="J30" s="19"/>
      <c r="K30" s="19"/>
      <c r="L30" s="19"/>
      <c r="M30" s="19"/>
      <c r="N30" s="19"/>
      <c r="O30" s="19"/>
      <c r="P30" s="19"/>
      <c r="Q30" s="14">
        <f t="shared" si="0"/>
        <v>0</v>
      </c>
    </row>
    <row r="31" spans="2:17" x14ac:dyDescent="0.25">
      <c r="B31" s="18">
        <f t="shared" si="1"/>
        <v>23</v>
      </c>
      <c r="C31" s="18"/>
      <c r="D31" s="50"/>
      <c r="E31" s="50"/>
      <c r="F31" s="50"/>
      <c r="G31" s="50"/>
      <c r="H31" s="50"/>
      <c r="I31" s="50"/>
      <c r="J31" s="19"/>
      <c r="K31" s="19"/>
      <c r="L31" s="19"/>
      <c r="M31" s="19"/>
      <c r="N31" s="19"/>
      <c r="O31" s="19"/>
      <c r="P31" s="19"/>
      <c r="Q31" s="14">
        <f t="shared" si="0"/>
        <v>0</v>
      </c>
    </row>
    <row r="32" spans="2:17" x14ac:dyDescent="0.25">
      <c r="B32" s="18">
        <f t="shared" si="1"/>
        <v>24</v>
      </c>
      <c r="C32" s="18"/>
      <c r="D32" s="50"/>
      <c r="E32" s="50"/>
      <c r="F32" s="50"/>
      <c r="G32" s="50"/>
      <c r="H32" s="50"/>
      <c r="I32" s="50"/>
      <c r="J32" s="19"/>
      <c r="K32" s="19"/>
      <c r="L32" s="19"/>
      <c r="M32" s="19"/>
      <c r="N32" s="19"/>
      <c r="O32" s="19"/>
      <c r="P32" s="19"/>
      <c r="Q32" s="14">
        <f t="shared" si="0"/>
        <v>0</v>
      </c>
    </row>
    <row r="33" spans="2:17" x14ac:dyDescent="0.25">
      <c r="B33" s="18">
        <f t="shared" si="1"/>
        <v>25</v>
      </c>
      <c r="C33" s="18"/>
      <c r="D33" s="50"/>
      <c r="E33" s="50"/>
      <c r="F33" s="50"/>
      <c r="G33" s="50"/>
      <c r="H33" s="50"/>
      <c r="I33" s="50"/>
      <c r="J33" s="19"/>
      <c r="K33" s="19"/>
      <c r="L33" s="19"/>
      <c r="M33" s="19"/>
      <c r="N33" s="19"/>
      <c r="O33" s="19"/>
      <c r="P33" s="19"/>
      <c r="Q33" s="14">
        <f t="shared" si="0"/>
        <v>0</v>
      </c>
    </row>
    <row r="34" spans="2:17" x14ac:dyDescent="0.25">
      <c r="B34" s="18">
        <f t="shared" si="1"/>
        <v>26</v>
      </c>
      <c r="C34" s="18"/>
      <c r="D34" s="50"/>
      <c r="E34" s="50"/>
      <c r="F34" s="50"/>
      <c r="G34" s="50"/>
      <c r="H34" s="50"/>
      <c r="I34" s="50"/>
      <c r="J34" s="19"/>
      <c r="K34" s="19"/>
      <c r="L34" s="19"/>
      <c r="M34" s="19"/>
      <c r="N34" s="19"/>
      <c r="O34" s="19"/>
      <c r="P34" s="19"/>
      <c r="Q34" s="14">
        <f t="shared" si="0"/>
        <v>0</v>
      </c>
    </row>
    <row r="35" spans="2:17" x14ac:dyDescent="0.25">
      <c r="B35" s="18">
        <f t="shared" si="1"/>
        <v>27</v>
      </c>
      <c r="C35" s="18"/>
      <c r="D35" s="50"/>
      <c r="E35" s="50"/>
      <c r="F35" s="50"/>
      <c r="G35" s="50"/>
      <c r="H35" s="50"/>
      <c r="I35" s="50"/>
      <c r="J35" s="19"/>
      <c r="K35" s="19"/>
      <c r="L35" s="19"/>
      <c r="M35" s="19"/>
      <c r="N35" s="19"/>
      <c r="O35" s="19"/>
      <c r="P35" s="19"/>
      <c r="Q35" s="14">
        <f t="shared" si="0"/>
        <v>0</v>
      </c>
    </row>
    <row r="36" spans="2:17" x14ac:dyDescent="0.25">
      <c r="B36" s="18">
        <f t="shared" si="1"/>
        <v>28</v>
      </c>
      <c r="C36" s="18"/>
      <c r="D36" s="50"/>
      <c r="E36" s="50"/>
      <c r="F36" s="50"/>
      <c r="G36" s="50"/>
      <c r="H36" s="50"/>
      <c r="I36" s="50"/>
      <c r="J36" s="19"/>
      <c r="K36" s="19"/>
      <c r="L36" s="19"/>
      <c r="M36" s="19"/>
      <c r="N36" s="19"/>
      <c r="O36" s="19"/>
      <c r="P36" s="19"/>
      <c r="Q36" s="14">
        <f t="shared" si="0"/>
        <v>0</v>
      </c>
    </row>
    <row r="37" spans="2:17" x14ac:dyDescent="0.25">
      <c r="B37" s="18">
        <f t="shared" si="1"/>
        <v>29</v>
      </c>
      <c r="C37" s="18"/>
      <c r="D37" s="50"/>
      <c r="E37" s="50"/>
      <c r="F37" s="50"/>
      <c r="G37" s="50"/>
      <c r="H37" s="50"/>
      <c r="I37" s="50"/>
      <c r="J37" s="19"/>
      <c r="K37" s="19"/>
      <c r="L37" s="19"/>
      <c r="M37" s="19"/>
      <c r="N37" s="19"/>
      <c r="O37" s="19"/>
      <c r="P37" s="19"/>
      <c r="Q37" s="14">
        <f t="shared" si="0"/>
        <v>0</v>
      </c>
    </row>
    <row r="38" spans="2:17" x14ac:dyDescent="0.25">
      <c r="B38" s="18">
        <f t="shared" si="1"/>
        <v>30</v>
      </c>
      <c r="C38" s="18"/>
      <c r="D38" s="50"/>
      <c r="E38" s="50"/>
      <c r="F38" s="50"/>
      <c r="G38" s="50"/>
      <c r="H38" s="50"/>
      <c r="I38" s="50"/>
      <c r="J38" s="19"/>
      <c r="K38" s="19"/>
      <c r="L38" s="19"/>
      <c r="M38" s="19"/>
      <c r="N38" s="19"/>
      <c r="O38" s="19"/>
      <c r="P38" s="19"/>
      <c r="Q38" s="14">
        <f t="shared" si="0"/>
        <v>0</v>
      </c>
    </row>
    <row r="39" spans="2:17" x14ac:dyDescent="0.25">
      <c r="B39" s="18">
        <f t="shared" si="1"/>
        <v>31</v>
      </c>
      <c r="C39" s="18"/>
      <c r="D39" s="50"/>
      <c r="E39" s="50"/>
      <c r="F39" s="50"/>
      <c r="G39" s="50"/>
      <c r="H39" s="50"/>
      <c r="I39" s="50"/>
      <c r="J39" s="19"/>
      <c r="K39" s="19"/>
      <c r="L39" s="19"/>
      <c r="M39" s="19"/>
      <c r="N39" s="19"/>
      <c r="O39" s="19"/>
      <c r="P39" s="19"/>
      <c r="Q39" s="14">
        <f t="shared" si="0"/>
        <v>0</v>
      </c>
    </row>
    <row r="40" spans="2:17" x14ac:dyDescent="0.25">
      <c r="B40" s="18">
        <f t="shared" si="1"/>
        <v>32</v>
      </c>
      <c r="C40" s="18"/>
      <c r="D40" s="50"/>
      <c r="E40" s="50"/>
      <c r="F40" s="50"/>
      <c r="G40" s="50"/>
      <c r="H40" s="50"/>
      <c r="I40" s="50"/>
      <c r="J40" s="19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17" x14ac:dyDescent="0.25">
      <c r="B41" s="18">
        <f t="shared" si="1"/>
        <v>33</v>
      </c>
      <c r="C41" s="18"/>
      <c r="D41" s="50"/>
      <c r="E41" s="50"/>
      <c r="F41" s="50"/>
      <c r="G41" s="50"/>
      <c r="H41" s="50"/>
      <c r="I41" s="50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25">
      <c r="B42" s="18">
        <f t="shared" si="1"/>
        <v>34</v>
      </c>
      <c r="C42" s="18"/>
      <c r="D42" s="50"/>
      <c r="E42" s="50"/>
      <c r="F42" s="50"/>
      <c r="G42" s="50"/>
      <c r="H42" s="50"/>
      <c r="I42" s="50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18">
        <f t="shared" si="1"/>
        <v>35</v>
      </c>
      <c r="C43" s="18"/>
      <c r="D43" s="50"/>
      <c r="E43" s="50"/>
      <c r="F43" s="50"/>
      <c r="G43" s="50"/>
      <c r="H43" s="50"/>
      <c r="I43" s="50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18"/>
      <c r="D44" s="50"/>
      <c r="E44" s="50"/>
      <c r="F44" s="50"/>
      <c r="G44" s="50"/>
      <c r="H44" s="50"/>
      <c r="I44" s="50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50"/>
      <c r="E45" s="50"/>
      <c r="F45" s="50"/>
      <c r="G45" s="50"/>
      <c r="H45" s="50"/>
      <c r="I45" s="50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50"/>
      <c r="E46" s="50"/>
      <c r="F46" s="50"/>
      <c r="G46" s="50"/>
      <c r="H46" s="50"/>
      <c r="I46" s="50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50"/>
      <c r="E47" s="50"/>
      <c r="F47" s="50"/>
      <c r="G47" s="50"/>
      <c r="H47" s="50"/>
      <c r="I47" s="50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50"/>
      <c r="E48" s="50"/>
      <c r="F48" s="50"/>
      <c r="G48" s="50"/>
      <c r="H48" s="50"/>
      <c r="I48" s="50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50"/>
      <c r="E49" s="50"/>
      <c r="F49" s="50"/>
      <c r="G49" s="50"/>
      <c r="H49" s="50"/>
      <c r="I49" s="50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25">
      <c r="B50" s="18">
        <f t="shared" si="1"/>
        <v>42</v>
      </c>
      <c r="C50" s="9"/>
      <c r="D50" s="50"/>
      <c r="E50" s="50"/>
      <c r="F50" s="50"/>
      <c r="G50" s="50"/>
      <c r="H50" s="50"/>
      <c r="I50" s="50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18">
        <f t="shared" si="1"/>
        <v>43</v>
      </c>
      <c r="C51" s="9"/>
      <c r="D51" s="50"/>
      <c r="E51" s="50"/>
      <c r="F51" s="50"/>
      <c r="G51" s="50"/>
      <c r="H51" s="50"/>
      <c r="I51" s="50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25">
      <c r="B52" s="18">
        <f t="shared" si="1"/>
        <v>44</v>
      </c>
      <c r="C52" s="9"/>
      <c r="D52" s="50"/>
      <c r="E52" s="50"/>
      <c r="F52" s="50"/>
      <c r="G52" s="50"/>
      <c r="H52" s="50"/>
      <c r="I52" s="50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25">
      <c r="B53" s="18">
        <f t="shared" si="1"/>
        <v>45</v>
      </c>
      <c r="C53" s="22"/>
      <c r="D53" s="51"/>
      <c r="E53" s="52"/>
      <c r="F53" s="52"/>
      <c r="G53" s="52"/>
      <c r="H53" s="52"/>
      <c r="I53" s="53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49"/>
      <c r="D54" s="49"/>
      <c r="E54" s="17"/>
      <c r="H54" s="67" t="s">
        <v>19</v>
      </c>
      <c r="I54" s="67"/>
      <c r="J54" s="23">
        <f>COUNTIF(J9:J53,"&gt;=70")</f>
        <v>14</v>
      </c>
      <c r="K54" s="23">
        <f t="shared" ref="K54:P54" si="3">COUNTIF(K9:K53,"&gt;=70")</f>
        <v>16</v>
      </c>
      <c r="L54" s="23">
        <f t="shared" si="3"/>
        <v>16</v>
      </c>
      <c r="M54" s="23">
        <f t="shared" si="3"/>
        <v>18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49"/>
      <c r="D55" s="49"/>
      <c r="E55" s="21"/>
      <c r="H55" s="68" t="s">
        <v>20</v>
      </c>
      <c r="I55" s="68"/>
      <c r="J55" s="24">
        <f>COUNTIF(J9:J53,"&lt;70")</f>
        <v>5</v>
      </c>
      <c r="K55" s="24">
        <f t="shared" ref="K55:Q55" si="5">COUNTIF(K9:K53,"&lt;70")</f>
        <v>3</v>
      </c>
      <c r="L55" s="24">
        <f t="shared" si="5"/>
        <v>3</v>
      </c>
      <c r="M55" s="24">
        <f t="shared" si="5"/>
        <v>1</v>
      </c>
      <c r="N55" s="24">
        <f t="shared" si="5"/>
        <v>19</v>
      </c>
      <c r="O55" s="24">
        <f t="shared" si="5"/>
        <v>19</v>
      </c>
      <c r="P55" s="24">
        <f t="shared" si="5"/>
        <v>19</v>
      </c>
      <c r="Q55" s="24">
        <f t="shared" si="5"/>
        <v>45</v>
      </c>
    </row>
    <row r="56" spans="2:17" x14ac:dyDescent="0.25">
      <c r="C56" s="49"/>
      <c r="D56" s="49"/>
      <c r="E56" s="49"/>
      <c r="H56" s="68" t="s">
        <v>21</v>
      </c>
      <c r="I56" s="68"/>
      <c r="J56" s="24">
        <f>COUNT(J9:J53)</f>
        <v>19</v>
      </c>
      <c r="K56" s="24">
        <f t="shared" ref="K56:Q56" si="6">COUNT(K9:K53)</f>
        <v>19</v>
      </c>
      <c r="L56" s="24">
        <f t="shared" si="6"/>
        <v>19</v>
      </c>
      <c r="M56" s="24">
        <f t="shared" si="6"/>
        <v>19</v>
      </c>
      <c r="N56" s="24">
        <f t="shared" si="6"/>
        <v>19</v>
      </c>
      <c r="O56" s="24">
        <f t="shared" si="6"/>
        <v>19</v>
      </c>
      <c r="P56" s="24">
        <f t="shared" si="6"/>
        <v>19</v>
      </c>
      <c r="Q56" s="24">
        <f t="shared" si="6"/>
        <v>45</v>
      </c>
    </row>
    <row r="57" spans="2:17" x14ac:dyDescent="0.25">
      <c r="C57" s="49"/>
      <c r="D57" s="49"/>
      <c r="E57" s="17"/>
      <c r="F57" s="12"/>
      <c r="H57" s="69" t="s">
        <v>16</v>
      </c>
      <c r="I57" s="69"/>
      <c r="J57" s="25">
        <f>J54/J56</f>
        <v>0.73684210526315785</v>
      </c>
      <c r="K57" s="26">
        <f t="shared" ref="K57:Q57" si="7">K54/K56</f>
        <v>0.84210526315789469</v>
      </c>
      <c r="L57" s="26">
        <f t="shared" si="7"/>
        <v>0.84210526315789469</v>
      </c>
      <c r="M57" s="26">
        <f t="shared" si="7"/>
        <v>0.94736842105263153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 x14ac:dyDescent="0.25">
      <c r="C58" s="49"/>
      <c r="D58" s="49"/>
      <c r="E58" s="17"/>
      <c r="F58" s="12"/>
      <c r="H58" s="69" t="s">
        <v>17</v>
      </c>
      <c r="I58" s="69"/>
      <c r="J58" s="25">
        <f>J55/J56</f>
        <v>0.26315789473684209</v>
      </c>
      <c r="K58" s="25">
        <f t="shared" ref="K58:Q58" si="8">K55/K56</f>
        <v>0.15789473684210525</v>
      </c>
      <c r="L58" s="26">
        <f t="shared" si="8"/>
        <v>0.15789473684210525</v>
      </c>
      <c r="M58" s="26">
        <f t="shared" si="8"/>
        <v>5.2631578947368418E-2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 x14ac:dyDescent="0.25">
      <c r="C59" s="49"/>
      <c r="D59" s="49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70"/>
      <c r="K61" s="70"/>
      <c r="L61" s="70"/>
      <c r="M61" s="70"/>
      <c r="N61" s="70"/>
      <c r="O61" s="70"/>
      <c r="P61" s="70"/>
    </row>
    <row r="62" spans="2:17" x14ac:dyDescent="0.25">
      <c r="J62" s="63" t="s">
        <v>18</v>
      </c>
      <c r="K62" s="63"/>
      <c r="L62" s="63"/>
      <c r="M62" s="63"/>
      <c r="N62" s="63"/>
      <c r="O62" s="63"/>
      <c r="P62" s="63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zoomScaleNormal="100" workbookViewId="0">
      <selection activeCell="N15" sqref="N1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9" t="s">
        <v>9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2"/>
      <c r="R2" s="2"/>
    </row>
    <row r="3" spans="2:18" x14ac:dyDescent="0.25">
      <c r="C3" s="66" t="s">
        <v>8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20"/>
      <c r="R3" s="20"/>
    </row>
    <row r="4" spans="2:18" x14ac:dyDescent="0.25">
      <c r="C4" t="s">
        <v>0</v>
      </c>
      <c r="D4" s="71" t="s">
        <v>30</v>
      </c>
      <c r="E4" s="71"/>
      <c r="F4" s="71"/>
      <c r="G4" s="71"/>
      <c r="I4" t="s">
        <v>1</v>
      </c>
      <c r="J4" s="60" t="s">
        <v>34</v>
      </c>
      <c r="K4" s="60"/>
      <c r="M4" t="s">
        <v>2</v>
      </c>
      <c r="N4" s="61">
        <v>45006</v>
      </c>
      <c r="O4" s="61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60" t="s">
        <v>32</v>
      </c>
      <c r="E6" s="60"/>
      <c r="F6" s="60"/>
      <c r="G6" s="60"/>
      <c r="I6" s="64" t="s">
        <v>22</v>
      </c>
      <c r="J6" s="64"/>
      <c r="K6" s="65" t="s">
        <v>26</v>
      </c>
      <c r="L6" s="65"/>
      <c r="M6" s="65"/>
      <c r="N6" s="65"/>
      <c r="O6" s="65"/>
      <c r="P6" s="65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62" t="s">
        <v>5</v>
      </c>
      <c r="E8" s="62"/>
      <c r="F8" s="62"/>
      <c r="G8" s="62"/>
      <c r="H8" s="62"/>
      <c r="I8" s="62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 t="s">
        <v>72</v>
      </c>
      <c r="D9" s="72" t="str">
        <f>[1]Hoja1!B156</f>
        <v>CAMPECHANO COTO HERIDANY</v>
      </c>
      <c r="E9" s="72"/>
      <c r="F9" s="72"/>
      <c r="G9" s="72"/>
      <c r="H9" s="72"/>
      <c r="I9" s="72"/>
      <c r="J9" s="19">
        <v>60</v>
      </c>
      <c r="K9" s="19">
        <v>98</v>
      </c>
      <c r="L9" s="19">
        <v>100</v>
      </c>
      <c r="M9" s="19">
        <v>90</v>
      </c>
      <c r="N9" s="19"/>
      <c r="O9" s="19"/>
      <c r="P9" s="19"/>
      <c r="Q9" s="14">
        <f>SUM(J9:P9)/7</f>
        <v>49.714285714285715</v>
      </c>
    </row>
    <row r="10" spans="2:18" x14ac:dyDescent="0.25">
      <c r="B10" s="18">
        <f>B9+1</f>
        <v>2</v>
      </c>
      <c r="C10" s="18" t="s">
        <v>73</v>
      </c>
      <c r="D10" s="72" t="str">
        <f>[1]Hoja1!B157</f>
        <v>CAZARES ALARCON HEINI DROSCHER</v>
      </c>
      <c r="E10" s="72"/>
      <c r="F10" s="72"/>
      <c r="G10" s="72"/>
      <c r="H10" s="72"/>
      <c r="I10" s="72"/>
      <c r="J10" s="19">
        <v>100</v>
      </c>
      <c r="K10" s="19">
        <v>98</v>
      </c>
      <c r="L10" s="19">
        <v>100</v>
      </c>
      <c r="M10" s="19">
        <v>55</v>
      </c>
      <c r="N10" s="19"/>
      <c r="O10" s="19"/>
      <c r="P10" s="19"/>
      <c r="Q10" s="14">
        <f t="shared" ref="Q10:Q48" si="0">SUM(J10:P10)/7</f>
        <v>50.428571428571431</v>
      </c>
    </row>
    <row r="11" spans="2:18" x14ac:dyDescent="0.25">
      <c r="B11" s="18">
        <f t="shared" ref="B11:B53" si="1">B10+1</f>
        <v>3</v>
      </c>
      <c r="C11" s="18" t="s">
        <v>74</v>
      </c>
      <c r="D11" s="72" t="str">
        <f>[1]Hoja1!B158</f>
        <v>OCHOA TOTO ROSA</v>
      </c>
      <c r="E11" s="72"/>
      <c r="F11" s="72"/>
      <c r="G11" s="72"/>
      <c r="H11" s="72"/>
      <c r="I11" s="72"/>
      <c r="J11" s="19">
        <v>96</v>
      </c>
      <c r="K11" s="19">
        <v>98</v>
      </c>
      <c r="L11" s="19">
        <v>95</v>
      </c>
      <c r="M11" s="19">
        <v>90</v>
      </c>
      <c r="N11" s="19"/>
      <c r="O11" s="19"/>
      <c r="P11" s="19"/>
      <c r="Q11" s="14">
        <f t="shared" si="0"/>
        <v>54.142857142857146</v>
      </c>
    </row>
    <row r="12" spans="2:18" x14ac:dyDescent="0.25">
      <c r="B12" s="18">
        <f t="shared" si="1"/>
        <v>4</v>
      </c>
      <c r="C12" s="18" t="s">
        <v>75</v>
      </c>
      <c r="D12" s="72" t="str">
        <f>[1]Hoja1!B159</f>
        <v>PRADO CASTRO SUGEY DEL CARMEN</v>
      </c>
      <c r="E12" s="72"/>
      <c r="F12" s="72"/>
      <c r="G12" s="72"/>
      <c r="H12" s="72"/>
      <c r="I12" s="72"/>
      <c r="J12" s="19">
        <v>100</v>
      </c>
      <c r="K12" s="19">
        <v>100</v>
      </c>
      <c r="L12" s="19">
        <v>95</v>
      </c>
      <c r="M12" s="19">
        <v>85</v>
      </c>
      <c r="N12" s="19"/>
      <c r="O12" s="19"/>
      <c r="P12" s="19"/>
      <c r="Q12" s="14">
        <f t="shared" si="0"/>
        <v>54.285714285714285</v>
      </c>
    </row>
    <row r="13" spans="2:18" x14ac:dyDescent="0.25">
      <c r="B13" s="18">
        <f t="shared" si="1"/>
        <v>5</v>
      </c>
      <c r="C13" s="18"/>
      <c r="D13" s="50"/>
      <c r="E13" s="50"/>
      <c r="F13" s="50"/>
      <c r="G13" s="50"/>
      <c r="H13" s="50"/>
      <c r="I13" s="50"/>
      <c r="J13" s="19"/>
      <c r="K13" s="19"/>
      <c r="L13" s="19"/>
      <c r="M13" s="19"/>
      <c r="N13" s="19"/>
      <c r="O13" s="19"/>
      <c r="P13" s="19"/>
      <c r="Q13" s="14">
        <f t="shared" si="0"/>
        <v>0</v>
      </c>
    </row>
    <row r="14" spans="2:18" x14ac:dyDescent="0.25">
      <c r="B14" s="18">
        <f t="shared" si="1"/>
        <v>6</v>
      </c>
      <c r="C14" s="18"/>
      <c r="D14" s="50"/>
      <c r="E14" s="50"/>
      <c r="F14" s="50"/>
      <c r="G14" s="50"/>
      <c r="H14" s="50"/>
      <c r="I14" s="50"/>
      <c r="J14" s="19"/>
      <c r="K14" s="19"/>
      <c r="L14" s="19"/>
      <c r="M14" s="19"/>
      <c r="N14" s="19"/>
      <c r="O14" s="19"/>
      <c r="P14" s="19"/>
      <c r="Q14" s="14">
        <f t="shared" si="0"/>
        <v>0</v>
      </c>
    </row>
    <row r="15" spans="2:18" x14ac:dyDescent="0.25">
      <c r="B15" s="18">
        <f t="shared" si="1"/>
        <v>7</v>
      </c>
      <c r="C15" s="18"/>
      <c r="D15" s="50"/>
      <c r="E15" s="50"/>
      <c r="F15" s="50"/>
      <c r="G15" s="50"/>
      <c r="H15" s="50"/>
      <c r="I15" s="50"/>
      <c r="J15" s="19"/>
      <c r="K15" s="19"/>
      <c r="L15" s="19"/>
      <c r="M15" s="19"/>
      <c r="N15" s="19"/>
      <c r="O15" s="19"/>
      <c r="P15" s="19"/>
      <c r="Q15" s="14">
        <f t="shared" si="0"/>
        <v>0</v>
      </c>
    </row>
    <row r="16" spans="2:18" x14ac:dyDescent="0.25">
      <c r="B16" s="18">
        <f t="shared" si="1"/>
        <v>8</v>
      </c>
      <c r="C16" s="18"/>
      <c r="D16" s="50"/>
      <c r="E16" s="50"/>
      <c r="F16" s="50"/>
      <c r="G16" s="50"/>
      <c r="H16" s="50"/>
      <c r="I16" s="50"/>
      <c r="J16" s="19"/>
      <c r="K16" s="19"/>
      <c r="L16" s="19"/>
      <c r="M16" s="19"/>
      <c r="N16" s="19"/>
      <c r="O16" s="19"/>
      <c r="P16" s="19"/>
      <c r="Q16" s="14">
        <f t="shared" si="0"/>
        <v>0</v>
      </c>
    </row>
    <row r="17" spans="2:17" x14ac:dyDescent="0.25">
      <c r="B17" s="18">
        <f t="shared" si="1"/>
        <v>9</v>
      </c>
      <c r="C17" s="18"/>
      <c r="D17" s="50"/>
      <c r="E17" s="50"/>
      <c r="F17" s="50"/>
      <c r="G17" s="50"/>
      <c r="H17" s="50"/>
      <c r="I17" s="50"/>
      <c r="J17" s="19"/>
      <c r="K17" s="19"/>
      <c r="L17" s="19"/>
      <c r="M17" s="19"/>
      <c r="N17" s="19"/>
      <c r="O17" s="19"/>
      <c r="P17" s="19"/>
      <c r="Q17" s="14">
        <f t="shared" si="0"/>
        <v>0</v>
      </c>
    </row>
    <row r="18" spans="2:17" x14ac:dyDescent="0.25">
      <c r="B18" s="18">
        <f t="shared" si="1"/>
        <v>10</v>
      </c>
      <c r="C18" s="18"/>
      <c r="D18" s="50"/>
      <c r="E18" s="50"/>
      <c r="F18" s="50"/>
      <c r="G18" s="50"/>
      <c r="H18" s="50"/>
      <c r="I18" s="50"/>
      <c r="J18" s="19"/>
      <c r="K18" s="19"/>
      <c r="L18" s="19"/>
      <c r="M18" s="19"/>
      <c r="N18" s="19"/>
      <c r="O18" s="19"/>
      <c r="P18" s="19"/>
      <c r="Q18" s="14">
        <f t="shared" si="0"/>
        <v>0</v>
      </c>
    </row>
    <row r="19" spans="2:17" x14ac:dyDescent="0.25">
      <c r="B19" s="18">
        <f t="shared" si="1"/>
        <v>11</v>
      </c>
      <c r="C19" s="18"/>
      <c r="D19" s="50"/>
      <c r="E19" s="50"/>
      <c r="F19" s="50"/>
      <c r="G19" s="50"/>
      <c r="H19" s="50"/>
      <c r="I19" s="50"/>
      <c r="J19" s="19"/>
      <c r="K19" s="19"/>
      <c r="L19" s="19"/>
      <c r="M19" s="19"/>
      <c r="N19" s="19"/>
      <c r="O19" s="19"/>
      <c r="P19" s="19"/>
      <c r="Q19" s="14">
        <f t="shared" si="0"/>
        <v>0</v>
      </c>
    </row>
    <row r="20" spans="2:17" x14ac:dyDescent="0.25">
      <c r="B20" s="18">
        <f t="shared" si="1"/>
        <v>12</v>
      </c>
      <c r="C20" s="18"/>
      <c r="D20" s="50"/>
      <c r="E20" s="50"/>
      <c r="F20" s="50"/>
      <c r="G20" s="50"/>
      <c r="H20" s="50"/>
      <c r="I20" s="50"/>
      <c r="J20" s="19"/>
      <c r="K20" s="19"/>
      <c r="L20" s="19"/>
      <c r="M20" s="19"/>
      <c r="N20" s="19"/>
      <c r="O20" s="19"/>
      <c r="P20" s="19"/>
      <c r="Q20" s="14">
        <f t="shared" si="0"/>
        <v>0</v>
      </c>
    </row>
    <row r="21" spans="2:17" x14ac:dyDescent="0.25">
      <c r="B21" s="18">
        <f t="shared" si="1"/>
        <v>13</v>
      </c>
      <c r="C21" s="18"/>
      <c r="D21" s="50"/>
      <c r="E21" s="50"/>
      <c r="F21" s="50"/>
      <c r="G21" s="50"/>
      <c r="H21" s="50"/>
      <c r="I21" s="50"/>
      <c r="J21" s="19"/>
      <c r="K21" s="19"/>
      <c r="L21" s="19"/>
      <c r="M21" s="19"/>
      <c r="N21" s="19"/>
      <c r="O21" s="19"/>
      <c r="P21" s="19"/>
      <c r="Q21" s="14">
        <f t="shared" si="0"/>
        <v>0</v>
      </c>
    </row>
    <row r="22" spans="2:17" x14ac:dyDescent="0.25">
      <c r="B22" s="18">
        <f t="shared" si="1"/>
        <v>14</v>
      </c>
      <c r="C22" s="18"/>
      <c r="D22" s="50"/>
      <c r="E22" s="50"/>
      <c r="F22" s="50"/>
      <c r="G22" s="50"/>
      <c r="H22" s="50"/>
      <c r="I22" s="50"/>
      <c r="J22" s="19"/>
      <c r="K22" s="19"/>
      <c r="L22" s="19"/>
      <c r="M22" s="19"/>
      <c r="N22" s="19"/>
      <c r="O22" s="19"/>
      <c r="P22" s="19"/>
      <c r="Q22" s="14">
        <f t="shared" si="0"/>
        <v>0</v>
      </c>
    </row>
    <row r="23" spans="2:17" x14ac:dyDescent="0.25">
      <c r="B23" s="18">
        <f t="shared" si="1"/>
        <v>15</v>
      </c>
      <c r="C23" s="18"/>
      <c r="D23" s="50"/>
      <c r="E23" s="50"/>
      <c r="F23" s="50"/>
      <c r="G23" s="50"/>
      <c r="H23" s="50"/>
      <c r="I23" s="50"/>
      <c r="J23" s="19"/>
      <c r="K23" s="19"/>
      <c r="L23" s="19"/>
      <c r="M23" s="19"/>
      <c r="N23" s="19"/>
      <c r="O23" s="19"/>
      <c r="P23" s="19"/>
      <c r="Q23" s="14">
        <f t="shared" si="0"/>
        <v>0</v>
      </c>
    </row>
    <row r="24" spans="2:17" x14ac:dyDescent="0.25">
      <c r="B24" s="18">
        <f t="shared" si="1"/>
        <v>16</v>
      </c>
      <c r="C24" s="18"/>
      <c r="D24" s="50"/>
      <c r="E24" s="50"/>
      <c r="F24" s="50"/>
      <c r="G24" s="50"/>
      <c r="H24" s="50"/>
      <c r="I24" s="50"/>
      <c r="J24" s="19"/>
      <c r="K24" s="19"/>
      <c r="L24" s="19"/>
      <c r="M24" s="19"/>
      <c r="N24" s="19"/>
      <c r="O24" s="19"/>
      <c r="P24" s="19"/>
      <c r="Q24" s="14">
        <f t="shared" si="0"/>
        <v>0</v>
      </c>
    </row>
    <row r="25" spans="2:17" x14ac:dyDescent="0.25">
      <c r="B25" s="18">
        <f t="shared" si="1"/>
        <v>17</v>
      </c>
      <c r="C25" s="18"/>
      <c r="D25" s="50"/>
      <c r="E25" s="50"/>
      <c r="F25" s="50"/>
      <c r="G25" s="50"/>
      <c r="H25" s="50"/>
      <c r="I25" s="50"/>
      <c r="J25" s="19"/>
      <c r="K25" s="19"/>
      <c r="L25" s="19"/>
      <c r="M25" s="19"/>
      <c r="N25" s="19"/>
      <c r="O25" s="19"/>
      <c r="P25" s="19"/>
      <c r="Q25" s="14">
        <f t="shared" si="0"/>
        <v>0</v>
      </c>
    </row>
    <row r="26" spans="2:17" x14ac:dyDescent="0.25">
      <c r="B26" s="18">
        <f t="shared" si="1"/>
        <v>18</v>
      </c>
      <c r="C26" s="18"/>
      <c r="D26" s="50"/>
      <c r="E26" s="50"/>
      <c r="F26" s="50"/>
      <c r="G26" s="50"/>
      <c r="H26" s="50"/>
      <c r="I26" s="50"/>
      <c r="J26" s="19"/>
      <c r="K26" s="19"/>
      <c r="L26" s="19"/>
      <c r="M26" s="19"/>
      <c r="N26" s="19"/>
      <c r="O26" s="19"/>
      <c r="P26" s="19"/>
      <c r="Q26" s="14">
        <f t="shared" si="0"/>
        <v>0</v>
      </c>
    </row>
    <row r="27" spans="2:17" x14ac:dyDescent="0.25">
      <c r="B27" s="18">
        <f t="shared" si="1"/>
        <v>19</v>
      </c>
      <c r="C27" s="18"/>
      <c r="D27" s="50"/>
      <c r="E27" s="50"/>
      <c r="F27" s="50"/>
      <c r="G27" s="50"/>
      <c r="H27" s="50"/>
      <c r="I27" s="50"/>
      <c r="J27" s="19"/>
      <c r="K27" s="19"/>
      <c r="L27" s="19"/>
      <c r="M27" s="19"/>
      <c r="N27" s="19"/>
      <c r="O27" s="19"/>
      <c r="P27" s="19"/>
      <c r="Q27" s="14">
        <f t="shared" si="0"/>
        <v>0</v>
      </c>
    </row>
    <row r="28" spans="2:17" x14ac:dyDescent="0.25">
      <c r="B28" s="18">
        <f t="shared" si="1"/>
        <v>20</v>
      </c>
      <c r="C28" s="18"/>
      <c r="D28" s="50"/>
      <c r="E28" s="50"/>
      <c r="F28" s="50"/>
      <c r="G28" s="50"/>
      <c r="H28" s="50"/>
      <c r="I28" s="50"/>
      <c r="J28" s="19"/>
      <c r="K28" s="19"/>
      <c r="L28" s="19"/>
      <c r="M28" s="19"/>
      <c r="N28" s="19"/>
      <c r="O28" s="19"/>
      <c r="P28" s="19"/>
      <c r="Q28" s="14">
        <f t="shared" si="0"/>
        <v>0</v>
      </c>
    </row>
    <row r="29" spans="2:17" x14ac:dyDescent="0.25">
      <c r="B29" s="18">
        <f t="shared" si="1"/>
        <v>21</v>
      </c>
      <c r="C29" s="18"/>
      <c r="D29" s="50"/>
      <c r="E29" s="50"/>
      <c r="F29" s="50"/>
      <c r="G29" s="50"/>
      <c r="H29" s="50"/>
      <c r="I29" s="50"/>
      <c r="J29" s="19"/>
      <c r="K29" s="19"/>
      <c r="L29" s="19"/>
      <c r="M29" s="19"/>
      <c r="N29" s="19"/>
      <c r="O29" s="19"/>
      <c r="P29" s="19"/>
      <c r="Q29" s="14">
        <f t="shared" si="0"/>
        <v>0</v>
      </c>
    </row>
    <row r="30" spans="2:17" x14ac:dyDescent="0.25">
      <c r="B30" s="18">
        <f t="shared" si="1"/>
        <v>22</v>
      </c>
      <c r="C30" s="18"/>
      <c r="D30" s="50"/>
      <c r="E30" s="50"/>
      <c r="F30" s="50"/>
      <c r="G30" s="50"/>
      <c r="H30" s="50"/>
      <c r="I30" s="50"/>
      <c r="J30" s="19"/>
      <c r="K30" s="19"/>
      <c r="L30" s="19"/>
      <c r="M30" s="19"/>
      <c r="N30" s="19"/>
      <c r="O30" s="19"/>
      <c r="P30" s="19"/>
      <c r="Q30" s="14">
        <f t="shared" si="0"/>
        <v>0</v>
      </c>
    </row>
    <row r="31" spans="2:17" x14ac:dyDescent="0.25">
      <c r="B31" s="18">
        <f t="shared" si="1"/>
        <v>23</v>
      </c>
      <c r="C31" s="18"/>
      <c r="D31" s="50"/>
      <c r="E31" s="50"/>
      <c r="F31" s="50"/>
      <c r="G31" s="50"/>
      <c r="H31" s="50"/>
      <c r="I31" s="50"/>
      <c r="J31" s="19"/>
      <c r="K31" s="19"/>
      <c r="L31" s="19"/>
      <c r="M31" s="19"/>
      <c r="N31" s="19"/>
      <c r="O31" s="19"/>
      <c r="P31" s="19"/>
      <c r="Q31" s="14">
        <f t="shared" si="0"/>
        <v>0</v>
      </c>
    </row>
    <row r="32" spans="2:17" x14ac:dyDescent="0.25">
      <c r="B32" s="18">
        <f t="shared" si="1"/>
        <v>24</v>
      </c>
      <c r="C32" s="18"/>
      <c r="D32" s="50"/>
      <c r="E32" s="50"/>
      <c r="F32" s="50"/>
      <c r="G32" s="50"/>
      <c r="H32" s="50"/>
      <c r="I32" s="50"/>
      <c r="J32" s="19"/>
      <c r="K32" s="19"/>
      <c r="L32" s="19"/>
      <c r="M32" s="19"/>
      <c r="N32" s="19"/>
      <c r="O32" s="19"/>
      <c r="P32" s="19"/>
      <c r="Q32" s="14">
        <f t="shared" si="0"/>
        <v>0</v>
      </c>
    </row>
    <row r="33" spans="2:17" x14ac:dyDescent="0.25">
      <c r="B33" s="18">
        <f t="shared" si="1"/>
        <v>25</v>
      </c>
      <c r="C33" s="18"/>
      <c r="D33" s="50"/>
      <c r="E33" s="50"/>
      <c r="F33" s="50"/>
      <c r="G33" s="50"/>
      <c r="H33" s="50"/>
      <c r="I33" s="50"/>
      <c r="J33" s="19"/>
      <c r="K33" s="19"/>
      <c r="L33" s="19"/>
      <c r="M33" s="19"/>
      <c r="N33" s="19"/>
      <c r="O33" s="19"/>
      <c r="P33" s="19"/>
      <c r="Q33" s="14">
        <f t="shared" si="0"/>
        <v>0</v>
      </c>
    </row>
    <row r="34" spans="2:17" x14ac:dyDescent="0.25">
      <c r="B34" s="18">
        <f t="shared" si="1"/>
        <v>26</v>
      </c>
      <c r="C34" s="18"/>
      <c r="D34" s="50"/>
      <c r="E34" s="50"/>
      <c r="F34" s="50"/>
      <c r="G34" s="50"/>
      <c r="H34" s="50"/>
      <c r="I34" s="50"/>
      <c r="J34" s="19"/>
      <c r="K34" s="19"/>
      <c r="L34" s="19"/>
      <c r="M34" s="19"/>
      <c r="N34" s="19"/>
      <c r="O34" s="19"/>
      <c r="P34" s="19"/>
      <c r="Q34" s="14">
        <f t="shared" si="0"/>
        <v>0</v>
      </c>
    </row>
    <row r="35" spans="2:17" x14ac:dyDescent="0.25">
      <c r="B35" s="18">
        <f t="shared" si="1"/>
        <v>27</v>
      </c>
      <c r="C35" s="18"/>
      <c r="D35" s="50"/>
      <c r="E35" s="50"/>
      <c r="F35" s="50"/>
      <c r="G35" s="50"/>
      <c r="H35" s="50"/>
      <c r="I35" s="50"/>
      <c r="J35" s="19"/>
      <c r="K35" s="19"/>
      <c r="L35" s="19"/>
      <c r="M35" s="19"/>
      <c r="N35" s="19"/>
      <c r="O35" s="19"/>
      <c r="P35" s="19"/>
      <c r="Q35" s="14">
        <f t="shared" si="0"/>
        <v>0</v>
      </c>
    </row>
    <row r="36" spans="2:17" x14ac:dyDescent="0.25">
      <c r="B36" s="18">
        <f t="shared" si="1"/>
        <v>28</v>
      </c>
      <c r="C36" s="18"/>
      <c r="D36" s="50"/>
      <c r="E36" s="50"/>
      <c r="F36" s="50"/>
      <c r="G36" s="50"/>
      <c r="H36" s="50"/>
      <c r="I36" s="50"/>
      <c r="J36" s="19"/>
      <c r="K36" s="19"/>
      <c r="L36" s="19"/>
      <c r="M36" s="19"/>
      <c r="N36" s="19"/>
      <c r="O36" s="19"/>
      <c r="P36" s="19"/>
      <c r="Q36" s="14">
        <f t="shared" si="0"/>
        <v>0</v>
      </c>
    </row>
    <row r="37" spans="2:17" x14ac:dyDescent="0.25">
      <c r="B37" s="18">
        <f t="shared" si="1"/>
        <v>29</v>
      </c>
      <c r="C37" s="18"/>
      <c r="D37" s="50"/>
      <c r="E37" s="50"/>
      <c r="F37" s="50"/>
      <c r="G37" s="50"/>
      <c r="H37" s="50"/>
      <c r="I37" s="50"/>
      <c r="J37" s="19"/>
      <c r="K37" s="19"/>
      <c r="L37" s="19"/>
      <c r="M37" s="19"/>
      <c r="N37" s="19"/>
      <c r="O37" s="19"/>
      <c r="P37" s="19"/>
      <c r="Q37" s="14">
        <f t="shared" si="0"/>
        <v>0</v>
      </c>
    </row>
    <row r="38" spans="2:17" x14ac:dyDescent="0.25">
      <c r="B38" s="18">
        <f t="shared" si="1"/>
        <v>30</v>
      </c>
      <c r="C38" s="18"/>
      <c r="D38" s="50"/>
      <c r="E38" s="50"/>
      <c r="F38" s="50"/>
      <c r="G38" s="50"/>
      <c r="H38" s="50"/>
      <c r="I38" s="50"/>
      <c r="J38" s="19"/>
      <c r="K38" s="19"/>
      <c r="L38" s="19"/>
      <c r="M38" s="19"/>
      <c r="N38" s="19"/>
      <c r="O38" s="19"/>
      <c r="P38" s="19"/>
      <c r="Q38" s="14">
        <f t="shared" si="0"/>
        <v>0</v>
      </c>
    </row>
    <row r="39" spans="2:17" x14ac:dyDescent="0.25">
      <c r="B39" s="18">
        <f t="shared" si="1"/>
        <v>31</v>
      </c>
      <c r="C39" s="18"/>
      <c r="D39" s="50"/>
      <c r="E39" s="50"/>
      <c r="F39" s="50"/>
      <c r="G39" s="50"/>
      <c r="H39" s="50"/>
      <c r="I39" s="50"/>
      <c r="J39" s="19"/>
      <c r="K39" s="19"/>
      <c r="L39" s="19"/>
      <c r="M39" s="19"/>
      <c r="N39" s="19"/>
      <c r="O39" s="19"/>
      <c r="P39" s="19"/>
      <c r="Q39" s="14">
        <f t="shared" si="0"/>
        <v>0</v>
      </c>
    </row>
    <row r="40" spans="2:17" x14ac:dyDescent="0.25">
      <c r="B40" s="18">
        <f t="shared" si="1"/>
        <v>32</v>
      </c>
      <c r="C40" s="18"/>
      <c r="D40" s="50"/>
      <c r="E40" s="50"/>
      <c r="F40" s="50"/>
      <c r="G40" s="50"/>
      <c r="H40" s="50"/>
      <c r="I40" s="50"/>
      <c r="J40" s="19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17" x14ac:dyDescent="0.25">
      <c r="B41" s="18">
        <f t="shared" si="1"/>
        <v>33</v>
      </c>
      <c r="C41" s="18"/>
      <c r="D41" s="50"/>
      <c r="E41" s="50"/>
      <c r="F41" s="50"/>
      <c r="G41" s="50"/>
      <c r="H41" s="50"/>
      <c r="I41" s="50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25">
      <c r="B42" s="18">
        <f t="shared" si="1"/>
        <v>34</v>
      </c>
      <c r="C42" s="18"/>
      <c r="D42" s="50"/>
      <c r="E42" s="50"/>
      <c r="F42" s="50"/>
      <c r="G42" s="50"/>
      <c r="H42" s="50"/>
      <c r="I42" s="50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18">
        <f t="shared" si="1"/>
        <v>35</v>
      </c>
      <c r="C43" s="18"/>
      <c r="D43" s="50"/>
      <c r="E43" s="50"/>
      <c r="F43" s="50"/>
      <c r="G43" s="50"/>
      <c r="H43" s="50"/>
      <c r="I43" s="50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18"/>
      <c r="D44" s="50"/>
      <c r="E44" s="50"/>
      <c r="F44" s="50"/>
      <c r="G44" s="50"/>
      <c r="H44" s="50"/>
      <c r="I44" s="50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50"/>
      <c r="E45" s="50"/>
      <c r="F45" s="50"/>
      <c r="G45" s="50"/>
      <c r="H45" s="50"/>
      <c r="I45" s="50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50"/>
      <c r="E46" s="50"/>
      <c r="F46" s="50"/>
      <c r="G46" s="50"/>
      <c r="H46" s="50"/>
      <c r="I46" s="50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50"/>
      <c r="E47" s="50"/>
      <c r="F47" s="50"/>
      <c r="G47" s="50"/>
      <c r="H47" s="50"/>
      <c r="I47" s="50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50"/>
      <c r="E48" s="50"/>
      <c r="F48" s="50"/>
      <c r="G48" s="50"/>
      <c r="H48" s="50"/>
      <c r="I48" s="50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50"/>
      <c r="E49" s="50"/>
      <c r="F49" s="50"/>
      <c r="G49" s="50"/>
      <c r="H49" s="50"/>
      <c r="I49" s="50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25">
      <c r="B50" s="18">
        <f t="shared" si="1"/>
        <v>42</v>
      </c>
      <c r="C50" s="9"/>
      <c r="D50" s="50"/>
      <c r="E50" s="50"/>
      <c r="F50" s="50"/>
      <c r="G50" s="50"/>
      <c r="H50" s="50"/>
      <c r="I50" s="50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18">
        <f t="shared" si="1"/>
        <v>43</v>
      </c>
      <c r="C51" s="9"/>
      <c r="D51" s="50"/>
      <c r="E51" s="50"/>
      <c r="F51" s="50"/>
      <c r="G51" s="50"/>
      <c r="H51" s="50"/>
      <c r="I51" s="50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25">
      <c r="B52" s="18">
        <f t="shared" si="1"/>
        <v>44</v>
      </c>
      <c r="C52" s="9"/>
      <c r="D52" s="50"/>
      <c r="E52" s="50"/>
      <c r="F52" s="50"/>
      <c r="G52" s="50"/>
      <c r="H52" s="50"/>
      <c r="I52" s="50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25">
      <c r="B53" s="18">
        <f t="shared" si="1"/>
        <v>45</v>
      </c>
      <c r="C53" s="22"/>
      <c r="D53" s="51"/>
      <c r="E53" s="52"/>
      <c r="F53" s="52"/>
      <c r="G53" s="52"/>
      <c r="H53" s="52"/>
      <c r="I53" s="53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49"/>
      <c r="D54" s="49"/>
      <c r="E54" s="17"/>
      <c r="H54" s="67" t="s">
        <v>19</v>
      </c>
      <c r="I54" s="67"/>
      <c r="J54" s="23">
        <f>COUNTIF(J9:J53,"&gt;=70")</f>
        <v>3</v>
      </c>
      <c r="K54" s="23">
        <f t="shared" ref="K54:P54" si="3">COUNTIF(K9:K53,"&gt;=70")</f>
        <v>4</v>
      </c>
      <c r="L54" s="23">
        <f t="shared" si="3"/>
        <v>4</v>
      </c>
      <c r="M54" s="23">
        <f t="shared" si="3"/>
        <v>3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49"/>
      <c r="D55" s="49"/>
      <c r="E55" s="21"/>
      <c r="H55" s="68" t="s">
        <v>20</v>
      </c>
      <c r="I55" s="68"/>
      <c r="J55" s="24">
        <f>COUNTIF(J9:J53,"&lt;70")</f>
        <v>1</v>
      </c>
      <c r="K55" s="24">
        <f t="shared" ref="K55:Q55" si="5">COUNTIF(K9:K53,"&lt;70")</f>
        <v>0</v>
      </c>
      <c r="L55" s="24">
        <f t="shared" si="5"/>
        <v>0</v>
      </c>
      <c r="M55" s="24">
        <f t="shared" si="5"/>
        <v>1</v>
      </c>
      <c r="N55" s="24">
        <f t="shared" si="5"/>
        <v>0</v>
      </c>
      <c r="O55" s="24">
        <f t="shared" si="5"/>
        <v>0</v>
      </c>
      <c r="P55" s="24">
        <f t="shared" si="5"/>
        <v>0</v>
      </c>
      <c r="Q55" s="24">
        <f t="shared" si="5"/>
        <v>45</v>
      </c>
    </row>
    <row r="56" spans="2:17" x14ac:dyDescent="0.25">
      <c r="C56" s="49"/>
      <c r="D56" s="49"/>
      <c r="E56" s="49"/>
      <c r="H56" s="68" t="s">
        <v>21</v>
      </c>
      <c r="I56" s="68"/>
      <c r="J56" s="24">
        <f>COUNT(J9:J53)</f>
        <v>4</v>
      </c>
      <c r="K56" s="24">
        <f t="shared" ref="K56:Q56" si="6">COUNT(K9:K53)</f>
        <v>4</v>
      </c>
      <c r="L56" s="24">
        <f t="shared" si="6"/>
        <v>4</v>
      </c>
      <c r="M56" s="24">
        <f t="shared" si="6"/>
        <v>4</v>
      </c>
      <c r="N56" s="24">
        <f t="shared" si="6"/>
        <v>0</v>
      </c>
      <c r="O56" s="24">
        <f t="shared" si="6"/>
        <v>0</v>
      </c>
      <c r="P56" s="24">
        <f t="shared" si="6"/>
        <v>0</v>
      </c>
      <c r="Q56" s="24">
        <f t="shared" si="6"/>
        <v>45</v>
      </c>
    </row>
    <row r="57" spans="2:17" x14ac:dyDescent="0.25">
      <c r="C57" s="49"/>
      <c r="D57" s="49"/>
      <c r="E57" s="17"/>
      <c r="F57" s="12"/>
      <c r="H57" s="69" t="s">
        <v>16</v>
      </c>
      <c r="I57" s="69"/>
      <c r="J57" s="25">
        <f>J54/J56</f>
        <v>0.75</v>
      </c>
      <c r="K57" s="26">
        <f t="shared" ref="K57:Q57" si="7">K54/K56</f>
        <v>1</v>
      </c>
      <c r="L57" s="26">
        <f t="shared" si="7"/>
        <v>1</v>
      </c>
      <c r="M57" s="26">
        <f t="shared" si="7"/>
        <v>0.75</v>
      </c>
      <c r="N57" s="26" t="e">
        <f t="shared" si="7"/>
        <v>#DIV/0!</v>
      </c>
      <c r="O57" s="26" t="e">
        <f t="shared" si="7"/>
        <v>#DIV/0!</v>
      </c>
      <c r="P57" s="26" t="e">
        <f t="shared" si="7"/>
        <v>#DIV/0!</v>
      </c>
      <c r="Q57" s="26">
        <f t="shared" si="7"/>
        <v>0</v>
      </c>
    </row>
    <row r="58" spans="2:17" x14ac:dyDescent="0.25">
      <c r="C58" s="49"/>
      <c r="D58" s="49"/>
      <c r="E58" s="17"/>
      <c r="F58" s="12"/>
      <c r="H58" s="69" t="s">
        <v>17</v>
      </c>
      <c r="I58" s="69"/>
      <c r="J58" s="25">
        <f>J55/J56</f>
        <v>0.25</v>
      </c>
      <c r="K58" s="25">
        <f t="shared" ref="K58:Q58" si="8">K55/K56</f>
        <v>0</v>
      </c>
      <c r="L58" s="26">
        <f t="shared" si="8"/>
        <v>0</v>
      </c>
      <c r="M58" s="26">
        <f t="shared" si="8"/>
        <v>0.25</v>
      </c>
      <c r="N58" s="26" t="e">
        <f t="shared" si="8"/>
        <v>#DIV/0!</v>
      </c>
      <c r="O58" s="26" t="e">
        <f t="shared" si="8"/>
        <v>#DIV/0!</v>
      </c>
      <c r="P58" s="26" t="e">
        <f t="shared" si="8"/>
        <v>#DIV/0!</v>
      </c>
      <c r="Q58" s="26">
        <f t="shared" si="8"/>
        <v>1</v>
      </c>
    </row>
    <row r="59" spans="2:17" x14ac:dyDescent="0.25">
      <c r="C59" s="49"/>
      <c r="D59" s="49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70"/>
      <c r="K61" s="70"/>
      <c r="L61" s="70"/>
      <c r="M61" s="70"/>
      <c r="N61" s="70"/>
      <c r="O61" s="70"/>
      <c r="P61" s="70"/>
    </row>
    <row r="62" spans="2:17" x14ac:dyDescent="0.25">
      <c r="J62" s="63" t="s">
        <v>18</v>
      </c>
      <c r="K62" s="63"/>
      <c r="L62" s="63"/>
      <c r="M62" s="63"/>
      <c r="N62" s="63"/>
      <c r="O62" s="63"/>
      <c r="P62" s="63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PROB-ESTAD-201A</vt:lpstr>
      <vt:lpstr>PROB-ESTAD-201B</vt:lpstr>
      <vt:lpstr>ESTA-INF-II-401A</vt:lpstr>
      <vt:lpstr>ESTA-INF-II-401C</vt:lpstr>
      <vt:lpstr>ESTA-INF-II-507A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ACER</cp:lastModifiedBy>
  <cp:lastPrinted>2023-03-21T15:13:53Z</cp:lastPrinted>
  <dcterms:created xsi:type="dcterms:W3CDTF">2023-03-14T19:16:59Z</dcterms:created>
  <dcterms:modified xsi:type="dcterms:W3CDTF">2023-05-29T17:25:07Z</dcterms:modified>
</cp:coreProperties>
</file>