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-105" yWindow="15" windowWidth="20730" windowHeight="1164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3" l="1"/>
  <c r="L19" i="23"/>
  <c r="I19" i="23"/>
  <c r="I20" i="23"/>
  <c r="L19" i="22" l="1"/>
  <c r="L20" i="22"/>
  <c r="L21" i="22"/>
  <c r="I19" i="22"/>
  <c r="I20" i="22"/>
  <c r="I21" i="22"/>
  <c r="E8" i="23" l="1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L18" i="25"/>
  <c r="H17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<sst xmlns="http://schemas.openxmlformats.org/spreadsheetml/2006/main" count="264" uniqueCount="52">
  <si>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</si>
  <si>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</si>
  <si>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</si>
  <si>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</si>
  <si>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</si>
  <si>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</si>
  <si>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</si>
  <si>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</si>
  <si>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</si>
  <si>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</si>
  <si>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</si>
  <si>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</si>
  <si>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</si>
  <si>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</si>
  <si>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</si>
  <si>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</si>
  <si>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</si>
  <si>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</si>
  <si>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</si>
  <si>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</si>
  <si>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</si>
  <si>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</si>
  <si>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</si>
  <si>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</si>
  <si>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</si>
  <si>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</si>
  <si>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</si>
  <si>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</si>
  <si>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</si>
  <si>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</si>
  <si>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</si>
  <si>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</si>
  <si>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</si>
  <si>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</si>
  <si>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</si>
  <si>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</si>
  <si>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</si>
  <si>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</si>
  <si>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</si>
  <si>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507A</t>
  </si>
  <si>
    <t>IGEM</t>
  </si>
  <si>
    <t>V</t>
  </si>
  <si>
    <t>FEB-JUL-2023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</si>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</sst>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43</v>
      </c>
      <c r="B14" s="9" t="s">
        <v>21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0.79</v>
      </c>
    </row>
    <row r="15" spans="1:14" s="11" customFormat="1" x14ac:dyDescent="0.2">
      <c r="A15" s="8" t="s">
        <v>43</v>
      </c>
      <c r="B15" s="9" t="s">
        <v>21</v>
      </c>
      <c r="C15" s="9" t="s">
        <v>45</v>
      </c>
      <c r="D15" s="9" t="s">
        <v>36</v>
      </c>
      <c r="E15" s="9">
        <v>22</v>
      </c>
      <c r="F15" s="9">
        <v>17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22">
        <v>78</v>
      </c>
      <c r="N15" s="23">
        <v>0.77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90</v>
      </c>
      <c r="N16" s="15">
        <v>0.84</v>
      </c>
    </row>
    <row r="17" spans="1:18" s="11" customFormat="1" x14ac:dyDescent="0.2">
      <c r="A17" s="8" t="s">
        <v>37</v>
      </c>
      <c r="B17" s="9" t="s">
        <v>21</v>
      </c>
      <c r="C17" s="9" t="s">
        <v>46</v>
      </c>
      <c r="D17" s="9" t="s">
        <v>36</v>
      </c>
      <c r="E17" s="9">
        <v>19</v>
      </c>
      <c r="F17" s="9">
        <v>14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82</v>
      </c>
      <c r="N17" s="15">
        <v>0.74</v>
      </c>
    </row>
    <row r="18" spans="1:18" s="11" customFormat="1" x14ac:dyDescent="0.2">
      <c r="A18" s="8" t="s">
        <v>37</v>
      </c>
      <c r="B18" s="9" t="s">
        <v>21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89</v>
      </c>
      <c r="N18" s="15">
        <v>0.75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82</v>
      </c>
      <c r="G28" s="17"/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85.2</v>
      </c>
      <c r="N28" s="19">
        <f>AVERAGE(N14:N27)</f>
        <v>0.77799999999999991</v>
      </c>
    </row>
    <row r="30" spans="1:18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18" sqref="D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43</v>
      </c>
      <c r="B14" s="9" t="s">
        <v>47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0.62</v>
      </c>
    </row>
    <row r="15" spans="1:14" s="11" customFormat="1" x14ac:dyDescent="0.2">
      <c r="A15" s="8" t="s">
        <v>43</v>
      </c>
      <c r="B15" s="9" t="s">
        <v>47</v>
      </c>
      <c r="C15" s="9" t="s">
        <v>45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63</v>
      </c>
      <c r="N15" s="15">
        <v>0.72</v>
      </c>
    </row>
    <row r="16" spans="1:14" s="11" customFormat="1" x14ac:dyDescent="0.2">
      <c r="A16" s="8" t="s">
        <v>37</v>
      </c>
      <c r="B16" s="9" t="s">
        <v>47</v>
      </c>
      <c r="C16" s="9" t="s">
        <v>38</v>
      </c>
      <c r="D16" s="9" t="s">
        <v>36</v>
      </c>
      <c r="E16" s="9">
        <v>18</v>
      </c>
      <c r="F16" s="9">
        <v>14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84</v>
      </c>
      <c r="N16" s="15">
        <v>0.69</v>
      </c>
    </row>
    <row r="17" spans="1:14" s="11" customFormat="1" x14ac:dyDescent="0.2">
      <c r="A17" s="8" t="s">
        <v>37</v>
      </c>
      <c r="B17" s="9" t="s">
        <v>47</v>
      </c>
      <c r="C17" s="9" t="s">
        <v>46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89</v>
      </c>
      <c r="N17" s="15">
        <v>0.79</v>
      </c>
    </row>
    <row r="18" spans="1:14" s="11" customFormat="1" x14ac:dyDescent="0.2">
      <c r="A18" s="8" t="s">
        <v>37</v>
      </c>
      <c r="B18" s="9" t="s">
        <v>47</v>
      </c>
      <c r="C18" s="9" t="s">
        <v>39</v>
      </c>
      <c r="D18" s="9" t="s">
        <v>40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98</v>
      </c>
      <c r="N18" s="15">
        <v>1</v>
      </c>
    </row>
    <row r="19" spans="1:14" s="11" customFormat="1" x14ac:dyDescent="0.2">
      <c r="A19" s="8" t="s">
        <v>43</v>
      </c>
      <c r="B19" s="9" t="s">
        <v>48</v>
      </c>
      <c r="C19" s="9" t="s">
        <v>44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>
        <v>0</v>
      </c>
      <c r="L19" s="10">
        <f t="shared" ref="L19:L21" si="2">K19/E19</f>
        <v>0</v>
      </c>
      <c r="M19" s="9">
        <v>87</v>
      </c>
      <c r="N19" s="15">
        <v>0.74</v>
      </c>
    </row>
    <row r="20" spans="1:14" s="11" customFormat="1" x14ac:dyDescent="0.2">
      <c r="A20" s="8" t="s">
        <v>43</v>
      </c>
      <c r="B20" s="9" t="s">
        <v>48</v>
      </c>
      <c r="C20" s="9" t="s">
        <v>45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>
        <v>0</v>
      </c>
      <c r="L20" s="10">
        <f t="shared" si="2"/>
        <v>0</v>
      </c>
      <c r="M20" s="9">
        <v>81</v>
      </c>
      <c r="N20" s="15">
        <v>0.73</v>
      </c>
    </row>
    <row r="21" spans="1:14" s="11" customFormat="1" x14ac:dyDescent="0.2">
      <c r="A21" s="8" t="s">
        <v>37</v>
      </c>
      <c r="B21" s="9" t="s">
        <v>48</v>
      </c>
      <c r="C21" s="9" t="s">
        <v>39</v>
      </c>
      <c r="D21" s="9" t="s">
        <v>40</v>
      </c>
      <c r="E21" s="9">
        <v>4</v>
      </c>
      <c r="F21" s="9">
        <v>4</v>
      </c>
      <c r="G21" s="9"/>
      <c r="H21" s="10"/>
      <c r="I21" s="9">
        <f t="shared" si="0"/>
        <v>0</v>
      </c>
      <c r="J21" s="10"/>
      <c r="K21" s="9">
        <v>0</v>
      </c>
      <c r="L21" s="10">
        <f t="shared" si="2"/>
        <v>0</v>
      </c>
      <c r="M21" s="9">
        <v>98</v>
      </c>
      <c r="N21" s="15">
        <v>0.5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157</v>
      </c>
      <c r="F28" s="17">
        <f>SUM(F14:F27)</f>
        <v>135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21">
        <f>AVERAGE(M14:M27)</f>
        <v>84.625</v>
      </c>
      <c r="N28" s="19">
        <f>AVERAGE(N14:N27)</f>
        <v>0.72374999999999989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90" zoomScaleNormal="9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43</v>
      </c>
      <c r="B14" s="9" t="s">
        <v>49</v>
      </c>
      <c r="C14" s="9" t="s">
        <v>44</v>
      </c>
      <c r="D14" s="9" t="s">
        <v>36</v>
      </c>
      <c r="E14" s="9">
        <v>34</v>
      </c>
      <c r="F14" s="9">
        <v>32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0.71</v>
      </c>
    </row>
    <row r="15" spans="1:14" s="11" customFormat="1" x14ac:dyDescent="0.2">
      <c r="A15" s="8" t="s">
        <v>43</v>
      </c>
      <c r="B15" s="9" t="s">
        <v>49</v>
      </c>
      <c r="C15" s="9" t="s">
        <v>45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84</v>
      </c>
      <c r="N15" s="15">
        <v>0.73</v>
      </c>
    </row>
    <row r="16" spans="1:14" s="11" customFormat="1" x14ac:dyDescent="0.2">
      <c r="A16" s="8" t="s">
        <v>37</v>
      </c>
      <c r="B16" s="9" t="s">
        <v>48</v>
      </c>
      <c r="C16" s="9" t="s">
        <v>38</v>
      </c>
      <c r="D16" s="9" t="s">
        <v>36</v>
      </c>
      <c r="E16" s="9">
        <v>18</v>
      </c>
      <c r="F16" s="9">
        <v>16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83</v>
      </c>
      <c r="N16" s="15">
        <v>0.72</v>
      </c>
    </row>
    <row r="17" spans="1:14" s="11" customFormat="1" x14ac:dyDescent="0.2">
      <c r="A17" s="8" t="s">
        <v>37</v>
      </c>
      <c r="B17" s="9" t="s">
        <v>48</v>
      </c>
      <c r="C17" s="9" t="s">
        <v>46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85</v>
      </c>
      <c r="N17" s="15">
        <v>0.68</v>
      </c>
    </row>
    <row r="18" spans="1:14" s="11" customFormat="1" x14ac:dyDescent="0.2">
      <c r="A18" s="8" t="s">
        <v>37</v>
      </c>
      <c r="B18" s="9" t="s">
        <v>49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80</v>
      </c>
      <c r="N18" s="15">
        <v>0.75</v>
      </c>
    </row>
    <row r="19" spans="1:14" s="11" customFormat="1" x14ac:dyDescent="0.2">
      <c r="A19" s="8" t="s">
        <v>37</v>
      </c>
      <c r="B19" s="9" t="s">
        <v>49</v>
      </c>
      <c r="C19" s="9" t="s">
        <v>38</v>
      </c>
      <c r="D19" s="9" t="s">
        <v>36</v>
      </c>
      <c r="E19" s="9">
        <v>18</v>
      </c>
      <c r="F19" s="9">
        <v>18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91</v>
      </c>
      <c r="N19" s="15">
        <v>0.61</v>
      </c>
    </row>
    <row r="20" spans="1:14" s="11" customFormat="1" x14ac:dyDescent="0.2">
      <c r="A20" s="8" t="s">
        <v>37</v>
      </c>
      <c r="B20" s="9" t="s">
        <v>49</v>
      </c>
      <c r="C20" s="9" t="s">
        <v>46</v>
      </c>
      <c r="D20" s="9" t="s">
        <v>36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84</v>
      </c>
      <c r="N20" s="15">
        <v>0.74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119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21">
        <f>AVERAGE(M14:M27)</f>
        <v>85.428571428571431</v>
      </c>
      <c r="N28" s="19">
        <f>AVERAGE(N14:N27)</f>
        <v>0.70571428571428574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E17" sqref="E17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 xml:space="preserve">PROBABILIDAD Y ESTADISTICA </v>
      </c>
      <c r="B14" s="9" t="s">
        <v>41</v>
      </c>
      <c r="C14" s="9" t="str">
        <f>'1'!C14</f>
        <v>201A</v>
      </c>
      <c r="D14" s="9" t="str">
        <f>'1'!D14</f>
        <v>IIND</v>
      </c>
      <c r="E14" s="9">
        <f>'1'!E14</f>
        <v>34</v>
      </c>
      <c r="F14" s="9"/>
      <c r="G14" s="9"/>
      <c r="H14" s="10"/>
      <c r="I14" s="9">
        <f t="shared" ref="I14:I28" si="0">(E14-SUM(F14:G14))-K14</f>
        <v>34</v>
      </c>
      <c r="J14" s="10"/>
      <c r="K14" s="9"/>
      <c r="L14" s="10">
        <f t="shared" ref="L14:L28" si="1">K14/E14</f>
        <v>0</v>
      </c>
      <c r="M14" s="9"/>
      <c r="N14" s="15" t="s">
        <v>51</v>
      </c>
    </row>
    <row r="15" spans="1:14" s="11" customFormat="1" x14ac:dyDescent="0.2">
      <c r="A15" s="9" t="str">
        <f>'1'!A15</f>
        <v xml:space="preserve">PROBABILIDAD Y ESTADISTICA </v>
      </c>
      <c r="B15" s="9" t="s">
        <v>41</v>
      </c>
      <c r="C15" s="9" t="str">
        <f>'1'!C15</f>
        <v>201B</v>
      </c>
      <c r="D15" s="9" t="str">
        <f>'1'!D15</f>
        <v>IIND</v>
      </c>
      <c r="E15" s="9">
        <f>'1'!E15</f>
        <v>22</v>
      </c>
      <c r="F15" s="9"/>
      <c r="G15" s="9"/>
      <c r="H15" s="10"/>
      <c r="I15" s="9">
        <f t="shared" si="0"/>
        <v>22</v>
      </c>
      <c r="J15" s="10"/>
      <c r="K15" s="9"/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 t="s">
        <v>41</v>
      </c>
      <c r="C16" s="9" t="str">
        <f>'1'!C16</f>
        <v>401A</v>
      </c>
      <c r="D16" s="9" t="str">
        <f>'1'!D16</f>
        <v>IIND</v>
      </c>
      <c r="E16" s="9">
        <v>18</v>
      </c>
      <c r="F16" s="9"/>
      <c r="G16" s="9"/>
      <c r="H16" s="10"/>
      <c r="I16" s="9">
        <f t="shared" si="0"/>
        <v>18</v>
      </c>
      <c r="J16" s="10"/>
      <c r="K16" s="9"/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ESTADISTICA INFERENCIAL II</v>
      </c>
      <c r="B17" s="9" t="s">
        <v>41</v>
      </c>
      <c r="C17" s="9" t="str">
        <f>'1'!C17</f>
        <v>401C</v>
      </c>
      <c r="D17" s="9" t="str">
        <f>'1'!D17</f>
        <v>IIND</v>
      </c>
      <c r="E17" s="9">
        <f>'1'!E17</f>
        <v>19</v>
      </c>
      <c r="F17" s="9"/>
      <c r="G17" s="9"/>
      <c r="H17" s="10"/>
      <c r="I17" s="9">
        <f t="shared" si="0"/>
        <v>19</v>
      </c>
      <c r="J17" s="10"/>
      <c r="K17" s="9"/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 t="s">
        <v>41</v>
      </c>
      <c r="C18" s="9" t="str">
        <f>'1'!C18</f>
        <v>507A</v>
      </c>
      <c r="D18" s="9" t="str">
        <f>'1'!D18</f>
        <v>IGEM</v>
      </c>
      <c r="E18" s="9">
        <f>'1'!E18</f>
        <v>4</v>
      </c>
      <c r="F18" s="9"/>
      <c r="G18" s="9"/>
      <c r="H18" s="10"/>
      <c r="I18" s="9">
        <f t="shared" si="0"/>
        <v>4</v>
      </c>
      <c r="J18" s="10"/>
      <c r="K18" s="9"/>
      <c r="L18" s="10">
        <f t="shared" si="1"/>
        <v>0</v>
      </c>
      <c r="M18" s="9"/>
      <c r="N18" s="15"/>
    </row>
    <row r="19" spans="1:14" s="11" customFormat="1" x14ac:dyDescent="0.2">
      <c r="A19" s="9" t="s">
        <v>43</v>
      </c>
      <c r="B19" s="9" t="s">
        <v>50</v>
      </c>
      <c r="C19" s="9" t="s">
        <v>44</v>
      </c>
      <c r="D19" s="9" t="s">
        <v>36</v>
      </c>
      <c r="E19" s="9">
        <v>34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 t="s">
        <v>43</v>
      </c>
      <c r="B20" s="9" t="s">
        <v>50</v>
      </c>
      <c r="C20" s="9" t="s">
        <v>45</v>
      </c>
      <c r="D20" s="9" t="s">
        <v>36</v>
      </c>
      <c r="E20" s="9">
        <v>22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0</v>
      </c>
      <c r="G28" s="17">
        <f>SUM(G14:G27)</f>
        <v>0</v>
      </c>
      <c r="H28" s="18"/>
      <c r="I28" s="17">
        <f t="shared" si="0"/>
        <v>153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2" zoomScaleNormal="10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34</v>
      </c>
      <c r="F14" s="9">
        <v>11</v>
      </c>
      <c r="G14" s="9">
        <v>7</v>
      </c>
      <c r="H14" s="10">
        <v>0.85</v>
      </c>
      <c r="I14" s="9">
        <v>2</v>
      </c>
      <c r="J14" s="10">
        <f t="shared" ref="J14:J28" si="0">I14/E14</f>
        <v>5.8823529411764705E-2</v>
      </c>
      <c r="K14" s="9">
        <v>1</v>
      </c>
      <c r="L14" s="10">
        <f t="shared" ref="L14:L28" si="1">K14/E14</f>
        <v>2.9411764705882353E-2</v>
      </c>
      <c r="M14" s="9">
        <v>76</v>
      </c>
      <c r="N14" s="15">
        <v>0.81</v>
      </c>
    </row>
    <row r="15" spans="1:14" s="11" customFormat="1" x14ac:dyDescent="0.2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22</v>
      </c>
      <c r="F15" s="9">
        <v>10</v>
      </c>
      <c r="G15" s="9">
        <v>9</v>
      </c>
      <c r="H15" s="10">
        <v>0.95</v>
      </c>
      <c r="I15" s="9">
        <v>0</v>
      </c>
      <c r="J15" s="10">
        <f t="shared" si="0"/>
        <v>0</v>
      </c>
      <c r="K15" s="9">
        <v>1</v>
      </c>
      <c r="L15" s="10">
        <f t="shared" si="1"/>
        <v>4.5454545454545456E-2</v>
      </c>
      <c r="M15" s="9">
        <v>81</v>
      </c>
      <c r="N15" s="15">
        <v>0.7</v>
      </c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19</v>
      </c>
      <c r="F16" s="9">
        <v>2</v>
      </c>
      <c r="G16" s="9">
        <v>6</v>
      </c>
      <c r="H16" s="10">
        <v>0.8</v>
      </c>
      <c r="I16" s="9">
        <v>0</v>
      </c>
      <c r="J16" s="10">
        <f t="shared" si="0"/>
        <v>0</v>
      </c>
      <c r="K16" s="9">
        <v>2</v>
      </c>
      <c r="L16" s="10">
        <f t="shared" si="1"/>
        <v>0.10526315789473684</v>
      </c>
      <c r="M16" s="9">
        <v>68</v>
      </c>
      <c r="N16" s="15">
        <v>0.8</v>
      </c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401C</v>
      </c>
      <c r="D17" s="9" t="str">
        <f>'1'!D17</f>
        <v>IIND</v>
      </c>
      <c r="E17" s="9">
        <f>'1'!E17</f>
        <v>19</v>
      </c>
      <c r="F17" s="9">
        <v>5</v>
      </c>
      <c r="G17" s="9">
        <v>0</v>
      </c>
      <c r="H17" s="10">
        <f t="shared" ref="H17" si="2">F17/E17</f>
        <v>0.26315789473684209</v>
      </c>
      <c r="I17" s="9">
        <v>0</v>
      </c>
      <c r="J17" s="10">
        <f t="shared" si="0"/>
        <v>0</v>
      </c>
      <c r="K17" s="9">
        <v>2</v>
      </c>
      <c r="L17" s="10">
        <f t="shared" si="1"/>
        <v>0.10526315789473684</v>
      </c>
      <c r="M17" s="9">
        <v>68</v>
      </c>
      <c r="N17" s="15">
        <v>0.71</v>
      </c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4</v>
      </c>
      <c r="F18" s="9">
        <v>10</v>
      </c>
      <c r="G18" s="9">
        <v>4</v>
      </c>
      <c r="H18" s="10">
        <v>0.93</v>
      </c>
      <c r="I18" s="9">
        <v>0</v>
      </c>
      <c r="J18" s="10">
        <f t="shared" si="0"/>
        <v>0</v>
      </c>
      <c r="K18" s="9">
        <v>1</v>
      </c>
      <c r="L18" s="10">
        <f t="shared" si="1"/>
        <v>0.25</v>
      </c>
      <c r="M18" s="9">
        <v>88</v>
      </c>
      <c r="N18" s="15">
        <v>0.8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38</v>
      </c>
      <c r="G28" s="17">
        <f>SUM(G14:G27)</f>
        <v>26</v>
      </c>
      <c r="H28" s="18">
        <f>SUM(F28:G28)/E28</f>
        <v>0.65306122448979587</v>
      </c>
      <c r="I28" s="17">
        <f t="shared" ref="I28" si="3">(E28-SUM(F28:G28))-K28</f>
        <v>27</v>
      </c>
      <c r="J28" s="18">
        <f t="shared" si="0"/>
        <v>0.27551020408163263</v>
      </c>
      <c r="K28" s="17">
        <f>SUM(K14:K27)</f>
        <v>7</v>
      </c>
      <c r="L28" s="18">
        <f t="shared" si="1"/>
        <v>7.1428571428571425E-2</v>
      </c>
      <c r="M28" s="17">
        <f>AVERAGE(M14:M27)</f>
        <v>76.2</v>
      </c>
      <c r="N28" s="19">
        <f>AVERAGE(N14:N27)</f>
        <v>0.76400000000000001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ACER</cp:lastModifiedBy>
  <cp:revision/>
  <dcterms:created xsi:type="dcterms:W3CDTF">2021-11-22T14:45:25Z</dcterms:created>
  <dcterms:modified xsi:type="dcterms:W3CDTF">2023-05-29T17:24:38Z</dcterms:modified>
  <cp:category/>
  <cp:contentStatus/>
</cp:coreProperties>
</file>