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REPORTE 3\"/>
    </mc:Choice>
  </mc:AlternateContent>
  <xr:revisionPtr revIDLastSave="0" documentId="13_ncr:1_{DC968B0C-A44D-4C8A-88C0-2AC73B397F6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" l="1"/>
  <c r="I18" i="10"/>
  <c r="J18" i="10"/>
  <c r="L1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14" i="22"/>
  <c r="B37" i="22"/>
  <c r="L8" i="22"/>
  <c r="H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<sst xmlns="http://schemas.openxmlformats.org/spreadsheetml/2006/main" count="197" uniqueCount="50">
  <si>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</si>
  <si>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</si>
  <si>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</si>
  <si>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</si>
  <si>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</si>
  <si>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</si>
  <si>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</si>
  <si>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</si>
  <si>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</si>
  <si>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</si>
  <si>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</si>
  <si>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</si>
  <si>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</si>
  <si>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</si>
  <si>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</si>
  <si>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</si>
  <si>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</si>
  <si>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</si>
  <si>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</si>
  <si>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</si>
  <si>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</si>
  <si>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</si>
  <si>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</si>
  <si>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</si>
  <si>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</si>
  <si>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</si>
  <si>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</si>
  <si>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</si>
  <si>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</si>
  <si>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</si>
  <si>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</si>
  <si>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</si>
  <si>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</si>
  <si>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</si>
  <si>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L.C. MANUEL DE JESUS CANO BUSTAMANTE</t>
  </si>
  <si>
    <t>LICENCIATURA EN ADMINISTRACION</t>
  </si>
  <si>
    <t>ALVARO RAMOS VILLEGAS</t>
  </si>
  <si>
    <t>FEB. - JULIO - 2023</t>
  </si>
  <si>
    <t xml:space="preserve">GESTION DE LA RETRIBUCION </t>
  </si>
  <si>
    <t>NA</t>
  </si>
  <si>
    <t>605B</t>
  </si>
  <si>
    <t>605A</t>
  </si>
  <si>
    <t xml:space="preserve">GESTION DE COSTOS </t>
  </si>
  <si>
    <t>501A</t>
  </si>
  <si>
    <t>DERECHO FISCAL</t>
  </si>
  <si>
    <t>405B</t>
  </si>
  <si>
    <t>COSTOS DE MANUFACTURA</t>
  </si>
  <si>
    <t>205B</t>
  </si>
  <si>
    <t>MANUEL DE JESUS CANO BUSTAMENTE</t>
  </si>
  <si>
    <t>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</si>
</sst>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5" zoomScaleNormal="115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37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30</v>
      </c>
      <c r="F14" s="9">
        <v>28</v>
      </c>
      <c r="G14" s="9"/>
      <c r="H14" s="10">
        <f t="shared" ref="H14:H18" si="0">F14/E14</f>
        <v>0.93333333333333335</v>
      </c>
      <c r="I14" s="9">
        <f t="shared" ref="I14:I28" si="1">(E14-SUM(F14:G14))-K14</f>
        <v>2</v>
      </c>
      <c r="J14" s="10">
        <f t="shared" ref="J14:J28" si="2">I14/E14</f>
        <v>6.6666666666666666E-2</v>
      </c>
      <c r="K14" s="9">
        <v>0</v>
      </c>
      <c r="L14" s="10">
        <f t="shared" ref="L14:L28" si="3">K14/E14</f>
        <v>0</v>
      </c>
      <c r="M14" s="9">
        <v>68.12</v>
      </c>
      <c r="N14" s="15">
        <v>0.43</v>
      </c>
    </row>
    <row r="15" spans="1:14" s="11" customFormat="1" x14ac:dyDescent="0.2">
      <c r="A15" s="8" t="s">
        <v>38</v>
      </c>
      <c r="B15" s="9" t="s">
        <v>39</v>
      </c>
      <c r="C15" s="9" t="s">
        <v>40</v>
      </c>
      <c r="D15" s="9" t="s">
        <v>31</v>
      </c>
      <c r="E15" s="9"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>
        <v>0</v>
      </c>
      <c r="L15" s="10">
        <f t="shared" si="3"/>
        <v>0</v>
      </c>
      <c r="M15" s="9"/>
      <c r="N15" s="15"/>
    </row>
    <row r="16" spans="1:14" s="11" customFormat="1" x14ac:dyDescent="0.2">
      <c r="A16" s="8" t="s">
        <v>42</v>
      </c>
      <c r="B16" s="9">
        <v>1</v>
      </c>
      <c r="C16" s="9" t="s">
        <v>43</v>
      </c>
      <c r="D16" s="9" t="s">
        <v>32</v>
      </c>
      <c r="E16" s="9">
        <v>8</v>
      </c>
      <c r="F16" s="9">
        <v>7</v>
      </c>
      <c r="G16" s="9"/>
      <c r="H16" s="10">
        <f t="shared" si="0"/>
        <v>0.875</v>
      </c>
      <c r="I16" s="9">
        <f t="shared" si="1"/>
        <v>1</v>
      </c>
      <c r="J16" s="10">
        <f t="shared" si="2"/>
        <v>0.125</v>
      </c>
      <c r="K16" s="9"/>
      <c r="L16" s="10">
        <f t="shared" si="3"/>
        <v>0</v>
      </c>
      <c r="M16" s="9">
        <v>78</v>
      </c>
      <c r="N16" s="15">
        <v>0.88</v>
      </c>
    </row>
    <row r="17" spans="1:14" s="11" customFormat="1" x14ac:dyDescent="0.2">
      <c r="A17" s="8" t="s">
        <v>44</v>
      </c>
      <c r="B17" s="9" t="s">
        <v>39</v>
      </c>
      <c r="C17" s="9" t="s">
        <v>45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46</v>
      </c>
      <c r="B18" s="9">
        <v>1</v>
      </c>
      <c r="C18" s="9" t="s">
        <v>47</v>
      </c>
      <c r="D18" s="9" t="s">
        <v>31</v>
      </c>
      <c r="E18" s="9"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71.66</v>
      </c>
      <c r="N18" s="15">
        <v>0.09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56</v>
      </c>
      <c r="G28" s="17">
        <f>SUM(G14:G27)</f>
        <v>0</v>
      </c>
      <c r="H28" s="18">
        <f>SUM(F28:G28)/E28</f>
        <v>0.68292682926829273</v>
      </c>
      <c r="I28" s="17">
        <f t="shared" si="1"/>
        <v>26</v>
      </c>
      <c r="J28" s="18">
        <f t="shared" si="2"/>
        <v>0.31707317073170732</v>
      </c>
      <c r="K28" s="17">
        <f>SUM(K14:K27)</f>
        <v>0</v>
      </c>
      <c r="L28" s="18">
        <f t="shared" si="3"/>
        <v>0</v>
      </c>
      <c r="M28" s="17">
        <f>AVERAGE(M14:M27)</f>
        <v>72.593333333333334</v>
      </c>
      <c r="N28" s="19">
        <f>AVERAGE(N14:N27)</f>
        <v>0.46666666666666673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35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FEB. - JULIO - 2023</v>
      </c>
      <c r="M8" s="33"/>
      <c r="N8" s="33"/>
    </row>
    <row r="10" spans="1:14" x14ac:dyDescent="0.2">
      <c r="A10" s="4" t="s">
        <v>8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>
        <v>2</v>
      </c>
      <c r="C14" s="9" t="s">
        <v>41</v>
      </c>
      <c r="D14" s="9" t="s">
        <v>31</v>
      </c>
      <c r="E14" s="9">
        <v>30</v>
      </c>
      <c r="F14" s="9">
        <v>30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76.66</v>
      </c>
      <c r="N14" s="15">
        <v>0.67</v>
      </c>
    </row>
    <row r="15" spans="1:14" s="11" customFormat="1" x14ac:dyDescent="0.2">
      <c r="A15" s="8" t="s">
        <v>38</v>
      </c>
      <c r="B15" s="9">
        <v>1</v>
      </c>
      <c r="C15" s="9" t="s">
        <v>40</v>
      </c>
      <c r="D15" s="9" t="s">
        <v>31</v>
      </c>
      <c r="E15" s="9">
        <v>6</v>
      </c>
      <c r="F15" s="9">
        <v>6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80</v>
      </c>
      <c r="N15" s="15">
        <v>0.83</v>
      </c>
    </row>
    <row r="16" spans="1:14" s="11" customFormat="1" x14ac:dyDescent="0.2">
      <c r="A16" s="8" t="s">
        <v>42</v>
      </c>
      <c r="B16" s="9">
        <v>2</v>
      </c>
      <c r="C16" s="9" t="s">
        <v>43</v>
      </c>
      <c r="D16" s="9" t="s">
        <v>32</v>
      </c>
      <c r="E16" s="9">
        <v>8</v>
      </c>
      <c r="F16" s="9">
        <v>8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77.5</v>
      </c>
      <c r="N16" s="15">
        <v>0.63</v>
      </c>
    </row>
    <row r="17" spans="1:14" s="11" customFormat="1" x14ac:dyDescent="0.2">
      <c r="A17" s="8" t="s">
        <v>44</v>
      </c>
      <c r="B17" s="9">
        <v>1</v>
      </c>
      <c r="C17" s="9" t="s">
        <v>45</v>
      </c>
      <c r="D17" s="9" t="s">
        <v>31</v>
      </c>
      <c r="E17" s="9">
        <v>17</v>
      </c>
      <c r="F17" s="9">
        <v>16</v>
      </c>
      <c r="G17" s="9"/>
      <c r="H17" s="10">
        <f t="shared" si="0"/>
        <v>0.94117647058823528</v>
      </c>
      <c r="I17" s="9">
        <f t="shared" si="1"/>
        <v>1</v>
      </c>
      <c r="J17" s="10">
        <f t="shared" si="2"/>
        <v>5.8823529411764705E-2</v>
      </c>
      <c r="K17" s="9"/>
      <c r="L17" s="10">
        <f t="shared" si="3"/>
        <v>0</v>
      </c>
      <c r="M17" s="9">
        <v>69.7</v>
      </c>
      <c r="N17" s="15">
        <v>0.94</v>
      </c>
    </row>
    <row r="18" spans="1:14" s="11" customFormat="1" x14ac:dyDescent="0.2">
      <c r="A18" s="8" t="s">
        <v>46</v>
      </c>
      <c r="B18" s="9">
        <v>2</v>
      </c>
      <c r="C18" s="9" t="s">
        <v>47</v>
      </c>
      <c r="D18" s="9" t="s">
        <v>31</v>
      </c>
      <c r="E18" s="9">
        <v>21</v>
      </c>
      <c r="F18" s="9">
        <v>21</v>
      </c>
      <c r="G18" s="9"/>
      <c r="H18" s="10">
        <f t="shared" si="0"/>
        <v>1</v>
      </c>
      <c r="I18" s="9">
        <f t="shared" si="1"/>
        <v>0</v>
      </c>
      <c r="J18" s="10">
        <f t="shared" si="2"/>
        <v>0</v>
      </c>
      <c r="K18" s="9"/>
      <c r="L18" s="10">
        <f t="shared" si="3"/>
        <v>0</v>
      </c>
      <c r="M18" s="9">
        <v>72</v>
      </c>
      <c r="N18" s="15">
        <v>0.19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81</v>
      </c>
      <c r="G28" s="17">
        <f>SUM(G14:G27)</f>
        <v>0</v>
      </c>
      <c r="H28" s="18">
        <f>SUM(F28:G28)/E28</f>
        <v>0.98780487804878048</v>
      </c>
      <c r="I28" s="17">
        <f t="shared" si="1"/>
        <v>1</v>
      </c>
      <c r="J28" s="18">
        <f t="shared" si="2"/>
        <v>1.2195121951219513E-2</v>
      </c>
      <c r="K28" s="17">
        <f>SUM(K14:K27)</f>
        <v>0</v>
      </c>
      <c r="L28" s="18">
        <f t="shared" si="3"/>
        <v>0</v>
      </c>
      <c r="M28" s="17">
        <f>AVERAGE(M14:M27)</f>
        <v>75.171999999999997</v>
      </c>
      <c r="N28" s="19">
        <f>AVERAGE(N14:N27)</f>
        <v>0.65199999999999991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 t="s">
        <v>48</v>
      </c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FEB. - JULIO - 2023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GESTION DE LA RETRIBUCION </v>
      </c>
      <c r="B14" s="9">
        <v>3</v>
      </c>
      <c r="C14" s="9" t="str">
        <f>'1'!C14</f>
        <v>605A</v>
      </c>
      <c r="D14" s="9" t="str">
        <f>'1'!D14</f>
        <v>DLA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76</v>
      </c>
      <c r="N14" s="15">
        <v>0.3</v>
      </c>
    </row>
    <row r="15" spans="1:14" s="11" customFormat="1" x14ac:dyDescent="0.2">
      <c r="A15" s="9" t="str">
        <f>'1'!A15</f>
        <v xml:space="preserve">GESTION DE LA RETRIBUCION </v>
      </c>
      <c r="B15" s="9">
        <v>3</v>
      </c>
      <c r="C15" s="9" t="str">
        <f>'1'!C15</f>
        <v>605B</v>
      </c>
      <c r="D15" s="9" t="str">
        <f>'1'!D15</f>
        <v>DLA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>
        <v>73</v>
      </c>
      <c r="N15" s="15">
        <v>0.67</v>
      </c>
    </row>
    <row r="16" spans="1:14" s="11" customFormat="1" x14ac:dyDescent="0.2">
      <c r="A16" s="9" t="str">
        <f>'1'!A16</f>
        <v xml:space="preserve">GESTION DE COSTOS </v>
      </c>
      <c r="B16" s="9">
        <v>3</v>
      </c>
      <c r="C16" s="9" t="str">
        <f>'1'!C16</f>
        <v>501A</v>
      </c>
      <c r="D16" s="9" t="str">
        <f>'1'!D16</f>
        <v>II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>
        <v>66</v>
      </c>
      <c r="N16" s="15">
        <v>0.87</v>
      </c>
    </row>
    <row r="17" spans="1:14" s="11" customFormat="1" x14ac:dyDescent="0.2">
      <c r="A17" s="9" t="str">
        <f>'1'!A17</f>
        <v>DERECHO FISCAL</v>
      </c>
      <c r="B17" s="9">
        <v>3</v>
      </c>
      <c r="C17" s="9" t="str">
        <f>'1'!C17</f>
        <v>405B</v>
      </c>
      <c r="D17" s="9" t="str">
        <f>'1'!D17</f>
        <v>DLA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>
        <v>70</v>
      </c>
      <c r="N17" s="15">
        <v>0.94</v>
      </c>
    </row>
    <row r="18" spans="1:14" s="11" customFormat="1" x14ac:dyDescent="0.2">
      <c r="A18" s="9" t="str">
        <f>'1'!A18</f>
        <v>COSTOS DE MANUFACTURA</v>
      </c>
      <c r="B18" s="9">
        <v>3</v>
      </c>
      <c r="C18" s="9" t="str">
        <f>'1'!C18</f>
        <v>205B</v>
      </c>
      <c r="D18" s="9" t="str">
        <f>'1'!D18</f>
        <v>DLA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>
        <v>74</v>
      </c>
      <c r="N18" s="15">
        <v>0.52</v>
      </c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71.8</v>
      </c>
      <c r="N28" s="19">
        <f>AVERAGE(N14:N27)</f>
        <v>0.65999999999999992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 t="s">
        <v>49</v>
      </c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FEB. - JULIO - 2023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GESTION DE LA RETRIBUCION </v>
      </c>
      <c r="B14" s="9"/>
      <c r="C14" s="9" t="str">
        <f>'1'!C14</f>
        <v>605A</v>
      </c>
      <c r="D14" s="9" t="str">
        <f>'1'!D14</f>
        <v>DLA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GESTION DE LA RETRIBUCION </v>
      </c>
      <c r="B15" s="9"/>
      <c r="C15" s="9" t="str">
        <f>'1'!C15</f>
        <v>605B</v>
      </c>
      <c r="D15" s="9" t="str">
        <f>'1'!D15</f>
        <v>DLA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COSTOS </v>
      </c>
      <c r="B16" s="9"/>
      <c r="C16" s="9" t="str">
        <f>'1'!C16</f>
        <v>501A</v>
      </c>
      <c r="D16" s="9" t="str">
        <f>'1'!D16</f>
        <v>II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COSTOS DE MANUFACTURA</v>
      </c>
      <c r="B18" s="9"/>
      <c r="C18" s="9" t="str">
        <f>'1'!C18</f>
        <v>205B</v>
      </c>
      <c r="D18" s="9" t="str">
        <f>'1'!D18</f>
        <v>DLA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FEB. - JULIO - 2023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 xml:space="preserve">GESTION DE LA RETRIBUCION </v>
      </c>
      <c r="B14" s="9"/>
      <c r="C14" s="9" t="str">
        <f>'1'!C14</f>
        <v>605A</v>
      </c>
      <c r="D14" s="9" t="str">
        <f>'1'!D14</f>
        <v>DLA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GESTION DE LA RETRIBUCION </v>
      </c>
      <c r="B15" s="9"/>
      <c r="C15" s="9" t="str">
        <f>'1'!C15</f>
        <v>605B</v>
      </c>
      <c r="D15" s="9" t="str">
        <f>'1'!D15</f>
        <v>DLA</v>
      </c>
      <c r="E15" s="9">
        <f>'1'!E15</f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 xml:space="preserve">GESTION DE COSTOS </v>
      </c>
      <c r="B16" s="9"/>
      <c r="C16" s="9" t="str">
        <f>'1'!C16</f>
        <v>501A</v>
      </c>
      <c r="D16" s="9" t="str">
        <f>'1'!D16</f>
        <v>II</v>
      </c>
      <c r="E16" s="9">
        <f>'1'!E16</f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COSTOS DE MANUFACTURA</v>
      </c>
      <c r="B18" s="9"/>
      <c r="C18" s="9" t="str">
        <f>'1'!C18</f>
        <v>205B</v>
      </c>
      <c r="D18" s="9" t="str">
        <f>'1'!D18</f>
        <v>DLA</v>
      </c>
      <c r="E18" s="9">
        <f>'1'!E18</f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Alvaro Ramos</cp:lastModifiedBy>
  <cp:revision/>
  <dcterms:created xsi:type="dcterms:W3CDTF">2021-11-22T14:45:25Z</dcterms:created>
  <dcterms:modified xsi:type="dcterms:W3CDTF">2023-06-02T19:12:48Z</dcterms:modified>
  <cp:category/>
  <cp:contentStatus/>
</cp:coreProperties>
</file>