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3\"/>
    </mc:Choice>
  </mc:AlternateContent>
  <xr:revisionPtr revIDLastSave="0" documentId="13_ncr:1_{75288561-36DF-45DE-A2B3-6A59B268A44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5"/>
  <c r="Q10" i="4"/>
  <c r="Q11" i="4"/>
  <c r="Q12" i="4"/>
  <c r="Q13" i="4"/>
  <c r="Q14" i="4"/>
  <c r="Q15" i="4"/>
  <c r="Q16" i="4"/>
  <c r="Q9" i="4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L58" i="5" s="1"/>
  <c r="K55" i="5"/>
  <c r="J55" i="5"/>
  <c r="P54" i="5"/>
  <c r="P57" i="5" s="1"/>
  <c r="O54" i="5"/>
  <c r="N54" i="5"/>
  <c r="M54" i="5"/>
  <c r="L54" i="5"/>
  <c r="L57" i="5" s="1"/>
  <c r="K54" i="5"/>
  <c r="J54" i="5"/>
  <c r="Q53" i="5"/>
  <c r="Q52" i="5"/>
  <c r="Q51" i="5"/>
  <c r="Q50" i="5"/>
  <c r="Q49" i="5"/>
  <c r="Q48" i="5"/>
  <c r="Q47" i="5"/>
  <c r="Q4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K55" i="4"/>
  <c r="J55" i="4"/>
  <c r="P54" i="4"/>
  <c r="O54" i="4"/>
  <c r="O57" i="4" s="1"/>
  <c r="N54" i="4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J55" i="3"/>
  <c r="P54" i="3"/>
  <c r="O54" i="3"/>
  <c r="O57" i="3" s="1"/>
  <c r="N54" i="3"/>
  <c r="N57" i="3" s="1"/>
  <c r="M54" i="3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3" l="1"/>
  <c r="K57" i="3"/>
  <c r="J58" i="6"/>
  <c r="J57" i="6"/>
  <c r="Q56" i="5"/>
  <c r="M58" i="5"/>
  <c r="M57" i="5"/>
  <c r="L58" i="4"/>
  <c r="P58" i="4"/>
  <c r="P57" i="4"/>
  <c r="L57" i="4"/>
  <c r="L58" i="3"/>
  <c r="Q56" i="4"/>
  <c r="L57" i="3"/>
  <c r="M58" i="3"/>
  <c r="M57" i="4"/>
  <c r="N58" i="4"/>
  <c r="J57" i="5"/>
  <c r="N57" i="5"/>
  <c r="K58" i="5"/>
  <c r="O58" i="5"/>
  <c r="P58" i="3"/>
  <c r="Q56" i="3"/>
  <c r="P57" i="3"/>
  <c r="M57" i="3"/>
  <c r="J58" i="3"/>
  <c r="N58" i="3"/>
  <c r="J57" i="4"/>
  <c r="N57" i="4"/>
  <c r="K58" i="4"/>
  <c r="O58" i="4"/>
  <c r="K57" i="5"/>
  <c r="O57" i="5"/>
  <c r="P58" i="5"/>
  <c r="M58" i="4"/>
  <c r="J58" i="5"/>
  <c r="N58" i="5"/>
  <c r="Q56" i="6"/>
  <c r="M58" i="6"/>
  <c r="O58" i="6"/>
  <c r="Q54" i="6"/>
  <c r="Q55" i="6"/>
  <c r="Q58" i="6" s="1"/>
  <c r="Q54" i="5"/>
  <c r="Q55" i="5"/>
  <c r="Q58" i="5" s="1"/>
  <c r="J58" i="4"/>
  <c r="Q54" i="4"/>
  <c r="Q57" i="4" s="1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3"/>
  <c r="Q57" i="6"/>
  <c r="Q57" i="3"/>
  <c r="Q49" i="1"/>
  <c r="Q50" i="1"/>
  <c r="Q51" i="1"/>
  <c r="Q52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<sst xmlns="http://schemas.openxmlformats.org/spreadsheetml/2006/main" count="304" uniqueCount="200">
  <si>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</si>
  <si>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</si>
  <si>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</si>
  <si>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</si>
  <si>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</si>
  <si>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</si>
  <si>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</si>
  <si>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</si>
  <si>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</si>
  <si>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</si>
  <si>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</si>
  <si>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</si>
  <si>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</si>
  <si>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</si>
  <si>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</si>
  <si>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</si>
  <si>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</si>
  <si>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</si>
  <si>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</si>
  <si>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</si>
  <si>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</si>
  <si>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</si>
  <si>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</si>
  <si>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</si>
  <si>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COSTOS DE MANUFACTURA</t>
  </si>
  <si>
    <t>FEBRERO - JULIO - 2023</t>
  </si>
  <si>
    <t>205 C</t>
  </si>
  <si>
    <t>ALVARO RAMOS VILLEGAS</t>
  </si>
  <si>
    <t>ANDRADE CARMONA LESLIE</t>
  </si>
  <si>
    <t>CHONTAL MUÑOZ ARELI NOEMI</t>
  </si>
  <si>
    <t>CHONTAL VILLEGAS JORGE ALFREDO</t>
  </si>
  <si>
    <t>CHIGUIL CHAGALA JOSE EDUARDO</t>
  </si>
  <si>
    <t>ESCRIBANO PRETELIN OSCAR MANUEL</t>
  </si>
  <si>
    <t>GARCIA MARTINEZ LIZETH</t>
  </si>
  <si>
    <t>GONZALEZ FLORES JUAN FERNANDO</t>
  </si>
  <si>
    <t>HERRERA ROLON SHAYLA</t>
  </si>
  <si>
    <t>JIMENEZ TENORIO CRHISTIAN JHOVANY</t>
  </si>
  <si>
    <t>MEZO POLITO YULISSA</t>
  </si>
  <si>
    <t>PAEZ GONZALEZ KENYA JOCELYN</t>
  </si>
  <si>
    <t>PALAS CHACHA DALIELA JOSSAJANDHY</t>
  </si>
  <si>
    <t>PUCHETA ARREZ JUAN ANGEL</t>
  </si>
  <si>
    <t>PUCHETA PALAYOT KARINA  GUADALUPE</t>
  </si>
  <si>
    <t>RODRIGUEZ XOLO MONSERRAT</t>
  </si>
  <si>
    <t>PUCHETA VILLEGAS SERGIO ALMIR</t>
  </si>
  <si>
    <t>SALAZAR MARCIAL ROSA ISELA</t>
  </si>
  <si>
    <t>TEMICH CHAGALA JOSE FERNANDO</t>
  </si>
  <si>
    <t>VELAZCO MEZO LUIS ANGEL</t>
  </si>
  <si>
    <t>221U0270</t>
  </si>
  <si>
    <t>221U0837</t>
  </si>
  <si>
    <t>221U0282</t>
  </si>
  <si>
    <t>221U0281</t>
  </si>
  <si>
    <t>221U0289</t>
  </si>
  <si>
    <t>221U0290</t>
  </si>
  <si>
    <t>221U0291</t>
  </si>
  <si>
    <t>221U0297</t>
  </si>
  <si>
    <t>221U0298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</si>
  <si>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</si>
  <si>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</si>
  <si>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</si>
  <si>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</si>
  <si>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</si>
  <si>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</si>
  <si>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</si>
  <si>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</si>
  <si>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</si>
  <si>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</si>
  <si>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</si>
  <si>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</si>
  <si>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TEMICH ZAPO ORLANDO DE JESUS</t>
  </si>
  <si>
    <t>TEOBA COTO MIGUEL ANGEL</t>
  </si>
  <si>
    <t>AVILA ARVEA STEFANY ANDREA</t>
  </si>
  <si>
    <t>CANELA OLIVER ALEXANDRA</t>
  </si>
  <si>
    <t>CHONTAL PELAYO VICTOR MANUEL</t>
  </si>
  <si>
    <t>DOMINGUEZ CAMPECHANO ELIZABETH</t>
  </si>
  <si>
    <t>DOMINGUEZ PROMOTOR CORAL</t>
  </si>
  <si>
    <t>ESCRIBANO RODRIGUEZ EDGAR OMAR</t>
  </si>
  <si>
    <t xml:space="preserve">FARIAS POUCHOULEN SAHIAN </t>
  </si>
  <si>
    <t>GRACIA MARTINEZ GUSTAVO RODOLFO</t>
  </si>
  <si>
    <t>MIROS HERRERA ADELINE</t>
  </si>
  <si>
    <t>MORALES HERNANDEZ ALEJANDRA</t>
  </si>
  <si>
    <t>PAEZ SANTOS YOLIVEY</t>
  </si>
  <si>
    <t>PEREZ MARINEZ JOALY LIZBETH</t>
  </si>
  <si>
    <t>PEREZ USCANGA MARIELLA YAMILETH</t>
  </si>
  <si>
    <t>PUCHETA MIROS MAYRA GUADALUPE</t>
  </si>
  <si>
    <t>QUINTO TOME MARISOL</t>
  </si>
  <si>
    <t>ROQUE NAVARRETE DAYSEE GPE.</t>
  </si>
  <si>
    <t>SANCHEZ HERNANDEZ URIEL DEL A.</t>
  </si>
  <si>
    <t>SERRANO SALAZAR ANDREA</t>
  </si>
  <si>
    <t>SINTA GONZALEZ AEELEN INES</t>
  </si>
  <si>
    <t>SINTA TEMICH GABRIELA</t>
  </si>
  <si>
    <t xml:space="preserve">TENORIO JIMENEZ ALBA ITZEL </t>
  </si>
  <si>
    <t>TEPACH ARREZ MA. GUADALUPE</t>
  </si>
  <si>
    <t>TURRENT HERNANDEZ LILIANA DEL C.</t>
  </si>
  <si>
    <t>TORRES PIÑA LUISA ARTURINA</t>
  </si>
  <si>
    <t>VELASCO CHIMA YURIDIA</t>
  </si>
  <si>
    <t>XALATE MENDOZA MARIA FERNANDA</t>
  </si>
  <si>
    <t xml:space="preserve">XOLO BAXIN YURI DIANA </t>
  </si>
  <si>
    <t xml:space="preserve">XOLO CUATZOZON SAMUEL ISAI </t>
  </si>
  <si>
    <t>VILLEGAS COBAXIN MARIA JOSE</t>
  </si>
  <si>
    <t>GESTION DE LA RETRIBUCION</t>
  </si>
  <si>
    <t>605 A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</si>
  <si>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</si>
  <si>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</si>
  <si>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</si>
  <si>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</si>
  <si>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</si>
  <si>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</si>
  <si>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</si>
  <si>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</si>
  <si>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</si>
  <si>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191U0687</t>
  </si>
  <si>
    <t>201U0431</t>
  </si>
  <si>
    <t>201U0149</t>
  </si>
  <si>
    <t>201U0150</t>
  </si>
  <si>
    <t>201U0153</t>
  </si>
  <si>
    <t>201U0154</t>
  </si>
  <si>
    <t>201U0156</t>
  </si>
  <si>
    <t>201U0158</t>
  </si>
  <si>
    <t>RODRIGUEZ XALATE SANDRA ITZEL</t>
  </si>
  <si>
    <t>201U0155</t>
  </si>
  <si>
    <t>201U0516</t>
  </si>
  <si>
    <t>201U0491</t>
  </si>
  <si>
    <t>201U0159</t>
  </si>
  <si>
    <t>201U0160</t>
  </si>
  <si>
    <t>201U0161</t>
  </si>
  <si>
    <t>201U0163</t>
  </si>
  <si>
    <t>201U0518</t>
  </si>
  <si>
    <t>201U0164</t>
  </si>
  <si>
    <t>201U0165</t>
  </si>
  <si>
    <t>201U0318</t>
  </si>
  <si>
    <t>201U0166</t>
  </si>
  <si>
    <t>201U0167</t>
  </si>
  <si>
    <t xml:space="preserve">GESTION DE COSTOS </t>
  </si>
  <si>
    <t>501 A</t>
  </si>
  <si>
    <t>CRUZ TEPACH ITZEL MARIANA</t>
  </si>
  <si>
    <t>FONSECA CRUZ ISRAEL</t>
  </si>
  <si>
    <t>GOXCON SOSA JOSE ANGEL</t>
  </si>
  <si>
    <t>GERARDO GOXCON XOLOT</t>
  </si>
  <si>
    <t>MARTINEZ SOLIS ADDIEL DE JESUS</t>
  </si>
  <si>
    <t>PATRICIO VALDIVIA JOSE CARLOS</t>
  </si>
  <si>
    <t>PEREZ A. FATIMA DEL ROSARIO</t>
  </si>
  <si>
    <t>RIOS CADENA MARIA JOSE</t>
  </si>
  <si>
    <t>211U0002</t>
  </si>
  <si>
    <t>201U0019</t>
  </si>
  <si>
    <t>211U0003</t>
  </si>
  <si>
    <t>201U0022</t>
  </si>
  <si>
    <t>201U0036</t>
  </si>
  <si>
    <t>211U0006</t>
  </si>
  <si>
    <t>201U0565</t>
  </si>
  <si>
    <t>211U0114</t>
  </si>
  <si>
    <t>DERECHO FISCAL</t>
  </si>
  <si>
    <t>405 B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</si>
  <si>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</si>
  <si>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</si>
  <si>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</si>
  <si>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</si>
  <si>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</si>
  <si>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</si>
  <si>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</si>
  <si>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CARDENAS EVELYN NICOL</t>
  </si>
  <si>
    <t>PAXTIAN VILLEGAS YAZMIN DEL CARMEN</t>
  </si>
  <si>
    <t>PRETELIN FONSECA MARIA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</si>
  <si>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</si>
  <si>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</si>
  <si>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</si>
  <si>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</si>
  <si>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</si>
  <si>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TEPACH COBAXIN LENCY MARIA</t>
  </si>
  <si>
    <t>TORNADO HERNANDEZ KAREN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</si>
  <si>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</si>
  <si>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</si>
  <si>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</si>
  <si>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</si>
  <si>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</si>
  <si>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</si>
  <si>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</si>
  <si>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</si>
  <si>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211U0259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</si>
  <si>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</si>
  <si>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</si>
  <si>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</si>
  <si>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</si>
  <si>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</si>
  <si>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</si>
  <si>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</si>
  <si>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</si>
  <si>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 xml:space="preserve">GESTION DE LA RETRIBUCION </t>
  </si>
  <si>
    <t>605 B</t>
  </si>
  <si>
    <t>ACUA RAMIREZ TRISTAN ANDER</t>
  </si>
  <si>
    <t>BAXIN XOLO EMMANUEL</t>
  </si>
  <si>
    <t>CHAPOL ORTIZ ARIADNA PAOLA</t>
  </si>
  <si>
    <t>MARTINEZ NIEVES MICHELLE ADRIANA</t>
  </si>
  <si>
    <t>PEREZ CHIGUIL DAVID DE JESUS</t>
  </si>
  <si>
    <t>PONCE ALVARADO MARIA DEL CARMEN</t>
  </si>
  <si>
    <t>201U0129</t>
  </si>
  <si>
    <t>201U0132</t>
  </si>
  <si>
    <t>201U0478</t>
  </si>
  <si>
    <t>201U0146</t>
  </si>
  <si>
    <t>201U0148</t>
  </si>
  <si>
    <t>201U0458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</si>
</sst>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L9" sqref="L9:L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24</v>
      </c>
      <c r="E4" s="26"/>
      <c r="F4" s="26"/>
      <c r="G4" s="26"/>
      <c r="I4" t="s">
        <v>1</v>
      </c>
      <c r="J4" s="27" t="s">
        <v>26</v>
      </c>
      <c r="K4" s="27"/>
      <c r="M4" t="s">
        <v>2</v>
      </c>
      <c r="N4" s="28">
        <v>45078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25</v>
      </c>
      <c r="E6" s="27"/>
      <c r="F6" s="27"/>
      <c r="G6" s="27"/>
      <c r="I6" s="19" t="s">
        <v>22</v>
      </c>
      <c r="J6" s="19"/>
      <c r="K6" s="20" t="s">
        <v>27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47</v>
      </c>
      <c r="D9" s="30" t="s">
        <v>28</v>
      </c>
      <c r="E9" s="30"/>
      <c r="F9" s="30"/>
      <c r="G9" s="30"/>
      <c r="H9" s="30"/>
      <c r="I9" s="30"/>
      <c r="J9" s="4">
        <v>70</v>
      </c>
      <c r="K9" s="4">
        <v>70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43</v>
      </c>
    </row>
    <row r="10" spans="2:18" x14ac:dyDescent="0.25">
      <c r="B10" s="6">
        <f>B9+1</f>
        <v>2</v>
      </c>
      <c r="C10" t="s">
        <v>48</v>
      </c>
      <c r="D10" s="30" t="s">
        <v>29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SUM(J10:N10)/5</f>
        <v>43</v>
      </c>
    </row>
    <row r="11" spans="2:18" x14ac:dyDescent="0.25">
      <c r="B11" s="6">
        <f t="shared" ref="B11:B53" si="1">B10+1</f>
        <v>3</v>
      </c>
      <c r="C11" t="s">
        <v>49</v>
      </c>
      <c r="D11" s="30" t="s">
        <v>30</v>
      </c>
      <c r="E11" s="30"/>
      <c r="F11" s="30"/>
      <c r="G11" s="30"/>
      <c r="H11" s="30"/>
      <c r="I11" s="30"/>
      <c r="J11" s="4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</v>
      </c>
    </row>
    <row r="12" spans="2:18" x14ac:dyDescent="0.25">
      <c r="B12" s="6">
        <f t="shared" si="1"/>
        <v>4</v>
      </c>
      <c r="C12" t="s">
        <v>50</v>
      </c>
      <c r="D12" s="30" t="s">
        <v>31</v>
      </c>
      <c r="E12" s="30"/>
      <c r="F12" s="30"/>
      <c r="G12" s="30"/>
      <c r="H12" s="30"/>
      <c r="I12" s="30"/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</v>
      </c>
    </row>
    <row r="13" spans="2:18" x14ac:dyDescent="0.25">
      <c r="B13" s="6">
        <f t="shared" si="1"/>
        <v>5</v>
      </c>
      <c r="C13" t="s">
        <v>51</v>
      </c>
      <c r="D13" s="30" t="s">
        <v>32</v>
      </c>
      <c r="E13" s="30"/>
      <c r="F13" s="30"/>
      <c r="G13" s="30"/>
      <c r="H13" s="30"/>
      <c r="I13" s="30"/>
      <c r="J13" s="4">
        <v>70</v>
      </c>
      <c r="K13" s="4">
        <v>70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</v>
      </c>
    </row>
    <row r="14" spans="2:18" x14ac:dyDescent="0.25">
      <c r="B14" s="6">
        <f t="shared" si="1"/>
        <v>6</v>
      </c>
      <c r="C14" t="s">
        <v>52</v>
      </c>
      <c r="D14" s="30" t="s">
        <v>33</v>
      </c>
      <c r="E14" s="30"/>
      <c r="F14" s="30"/>
      <c r="G14" s="30"/>
      <c r="H14" s="30"/>
      <c r="I14" s="30"/>
      <c r="J14" s="4">
        <v>95</v>
      </c>
      <c r="K14" s="4">
        <v>95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57</v>
      </c>
    </row>
    <row r="15" spans="2:18" x14ac:dyDescent="0.25">
      <c r="B15" s="6">
        <f t="shared" si="1"/>
        <v>7</v>
      </c>
      <c r="C15" t="s">
        <v>53</v>
      </c>
      <c r="D15" s="30" t="s">
        <v>34</v>
      </c>
      <c r="E15" s="30"/>
      <c r="F15" s="30"/>
      <c r="G15" s="30"/>
      <c r="H15" s="30"/>
      <c r="I15" s="30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</v>
      </c>
    </row>
    <row r="16" spans="2:18" x14ac:dyDescent="0.25">
      <c r="B16" s="6">
        <f t="shared" si="1"/>
        <v>8</v>
      </c>
      <c r="C16" t="s">
        <v>54</v>
      </c>
      <c r="D16" s="30" t="s">
        <v>35</v>
      </c>
      <c r="E16" s="30"/>
      <c r="F16" s="30"/>
      <c r="G16" s="30"/>
      <c r="H16" s="30"/>
      <c r="I16" s="30"/>
      <c r="J16" s="4">
        <v>70</v>
      </c>
      <c r="K16" s="4">
        <v>70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43</v>
      </c>
    </row>
    <row r="17" spans="2:17" x14ac:dyDescent="0.25">
      <c r="B17" s="6">
        <f t="shared" si="1"/>
        <v>9</v>
      </c>
      <c r="C17" t="s">
        <v>55</v>
      </c>
      <c r="D17" s="30" t="s">
        <v>36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</v>
      </c>
    </row>
    <row r="18" spans="2:17" x14ac:dyDescent="0.25">
      <c r="B18" s="6">
        <f t="shared" si="1"/>
        <v>10</v>
      </c>
      <c r="C18" t="s">
        <v>56</v>
      </c>
      <c r="D18" s="30" t="s">
        <v>37</v>
      </c>
      <c r="E18" s="30"/>
      <c r="F18" s="30"/>
      <c r="G18" s="30"/>
      <c r="H18" s="30"/>
      <c r="I18" s="30"/>
      <c r="J18" s="4">
        <v>70</v>
      </c>
      <c r="K18" s="4">
        <v>70</v>
      </c>
      <c r="L18" s="4">
        <v>75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43</v>
      </c>
    </row>
    <row r="19" spans="2:17" x14ac:dyDescent="0.25">
      <c r="B19" s="6">
        <f t="shared" si="1"/>
        <v>11</v>
      </c>
      <c r="C19" t="s">
        <v>57</v>
      </c>
      <c r="D19" s="30" t="s">
        <v>38</v>
      </c>
      <c r="E19" s="30"/>
      <c r="F19" s="30"/>
      <c r="G19" s="30"/>
      <c r="H19" s="30"/>
      <c r="I19" s="30"/>
      <c r="J19" s="4">
        <v>70</v>
      </c>
      <c r="K19" s="4">
        <v>75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45</v>
      </c>
    </row>
    <row r="20" spans="2:17" x14ac:dyDescent="0.25">
      <c r="B20" s="6">
        <f t="shared" si="1"/>
        <v>12</v>
      </c>
      <c r="C20" t="s">
        <v>58</v>
      </c>
      <c r="D20" s="30" t="s">
        <v>39</v>
      </c>
      <c r="E20" s="30"/>
      <c r="F20" s="30"/>
      <c r="G20" s="30"/>
      <c r="H20" s="30"/>
      <c r="I20" s="30"/>
      <c r="J20" s="4">
        <v>70</v>
      </c>
      <c r="K20" s="4">
        <v>70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43</v>
      </c>
    </row>
    <row r="21" spans="2:17" x14ac:dyDescent="0.25">
      <c r="B21" s="6">
        <f t="shared" si="1"/>
        <v>13</v>
      </c>
      <c r="C21" t="s">
        <v>59</v>
      </c>
      <c r="D21" s="30" t="s">
        <v>40</v>
      </c>
      <c r="E21" s="30"/>
      <c r="F21" s="30"/>
      <c r="G21" s="30"/>
      <c r="H21" s="30"/>
      <c r="I21" s="30"/>
      <c r="J21" s="4">
        <v>70</v>
      </c>
      <c r="K21" s="4">
        <v>70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</v>
      </c>
    </row>
    <row r="22" spans="2:17" x14ac:dyDescent="0.25">
      <c r="B22" s="6">
        <f t="shared" si="1"/>
        <v>14</v>
      </c>
      <c r="C22" t="s">
        <v>60</v>
      </c>
      <c r="D22" s="30" t="s">
        <v>41</v>
      </c>
      <c r="E22" s="30"/>
      <c r="F22" s="30"/>
      <c r="G22" s="30"/>
      <c r="H22" s="30"/>
      <c r="I22" s="30"/>
      <c r="J22" s="4">
        <v>70</v>
      </c>
      <c r="K22" s="4">
        <v>75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44</v>
      </c>
    </row>
    <row r="23" spans="2:17" x14ac:dyDescent="0.25">
      <c r="B23" s="6">
        <f t="shared" si="1"/>
        <v>15</v>
      </c>
      <c r="C23" t="s">
        <v>61</v>
      </c>
      <c r="D23" s="30" t="s">
        <v>43</v>
      </c>
      <c r="E23" s="30"/>
      <c r="F23" s="30"/>
      <c r="G23" s="30"/>
      <c r="H23" s="30"/>
      <c r="I23" s="30"/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</v>
      </c>
    </row>
    <row r="24" spans="2:17" x14ac:dyDescent="0.25">
      <c r="B24" s="6">
        <f t="shared" si="1"/>
        <v>16</v>
      </c>
      <c r="C24" t="s">
        <v>62</v>
      </c>
      <c r="D24" s="30" t="s">
        <v>42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43</v>
      </c>
    </row>
    <row r="25" spans="2:17" x14ac:dyDescent="0.25">
      <c r="B25" s="6">
        <f t="shared" si="1"/>
        <v>17</v>
      </c>
      <c r="C25" t="s">
        <v>63</v>
      </c>
      <c r="D25" s="30" t="s">
        <v>44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</v>
      </c>
    </row>
    <row r="26" spans="2:17" x14ac:dyDescent="0.25">
      <c r="B26" s="6">
        <f t="shared" si="1"/>
        <v>18</v>
      </c>
      <c r="C26" t="s">
        <v>64</v>
      </c>
      <c r="D26" s="30" t="s">
        <v>45</v>
      </c>
      <c r="E26" s="30"/>
      <c r="F26" s="30"/>
      <c r="G26" s="30"/>
      <c r="H26" s="30"/>
      <c r="I26" s="30"/>
      <c r="J26" s="4">
        <v>80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48</v>
      </c>
    </row>
    <row r="27" spans="2:17" x14ac:dyDescent="0.25">
      <c r="B27" s="6">
        <f t="shared" si="1"/>
        <v>19</v>
      </c>
      <c r="C27" t="s">
        <v>65</v>
      </c>
      <c r="D27" s="30" t="s">
        <v>68</v>
      </c>
      <c r="E27" s="30"/>
      <c r="F27" s="30"/>
      <c r="G27" s="30"/>
      <c r="H27" s="30"/>
      <c r="I27" s="30"/>
      <c r="J27" s="4">
        <v>70</v>
      </c>
      <c r="K27" s="4">
        <v>90</v>
      </c>
      <c r="L27" s="4">
        <v>75</v>
      </c>
      <c r="M27" s="4">
        <v>0</v>
      </c>
      <c r="N27" s="4">
        <v>0</v>
      </c>
      <c r="O27" s="4"/>
      <c r="P27" s="4"/>
      <c r="Q27" s="10">
        <f t="shared" si="0"/>
        <v>47</v>
      </c>
    </row>
    <row r="28" spans="2:17" x14ac:dyDescent="0.25">
      <c r="B28" s="6">
        <f t="shared" si="1"/>
        <v>20</v>
      </c>
      <c r="C28" t="s">
        <v>66</v>
      </c>
      <c r="D28" s="30" t="s">
        <v>69</v>
      </c>
      <c r="E28" s="30"/>
      <c r="F28" s="30"/>
      <c r="G28" s="30"/>
      <c r="H28" s="30"/>
      <c r="I28" s="30"/>
      <c r="J28" s="4">
        <v>70</v>
      </c>
      <c r="K28" s="4">
        <v>70</v>
      </c>
      <c r="L28" s="4">
        <v>70</v>
      </c>
      <c r="M28" s="4">
        <v>0</v>
      </c>
      <c r="N28" s="4">
        <v>0</v>
      </c>
      <c r="O28" s="4"/>
      <c r="P28" s="4"/>
      <c r="Q28" s="10">
        <f t="shared" si="0"/>
        <v>42</v>
      </c>
    </row>
    <row r="29" spans="2:17" x14ac:dyDescent="0.25">
      <c r="B29" s="6">
        <f t="shared" si="1"/>
        <v>21</v>
      </c>
      <c r="C29" t="s">
        <v>67</v>
      </c>
      <c r="D29" s="30" t="s">
        <v>46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70</v>
      </c>
      <c r="M29" s="4">
        <v>0</v>
      </c>
      <c r="N29" s="4">
        <v>0</v>
      </c>
      <c r="O29" s="4"/>
      <c r="P29" s="4"/>
      <c r="Q29" s="10">
        <f t="shared" si="0"/>
        <v>42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ref="Q30:Q48" si="2">SUM(J30:P30)/7</f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22" t="s">
        <v>19</v>
      </c>
      <c r="I54" s="22"/>
      <c r="J54" s="11">
        <f t="shared" ref="J54:P54" si="4">COUNTIF(J9:J53,"&gt;=70")</f>
        <v>21</v>
      </c>
      <c r="K54" s="11">
        <f t="shared" si="4"/>
        <v>21</v>
      </c>
      <c r="L54" s="11">
        <f t="shared" si="4"/>
        <v>21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 t="shared" ref="J55:Q55" si="5">COUNTIF(J9:J53,"&lt;70")</f>
        <v>0</v>
      </c>
      <c r="K55" s="12">
        <f t="shared" si="5"/>
        <v>0</v>
      </c>
      <c r="L55" s="12">
        <f t="shared" si="5"/>
        <v>0</v>
      </c>
      <c r="M55" s="12">
        <f t="shared" si="5"/>
        <v>21</v>
      </c>
      <c r="N55" s="12">
        <f t="shared" si="5"/>
        <v>21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9"/>
      <c r="D56" s="19"/>
      <c r="E56" s="19"/>
      <c r="H56" s="23" t="s">
        <v>21</v>
      </c>
      <c r="I56" s="23"/>
      <c r="J56" s="12">
        <f t="shared" ref="J56:Q56" si="6">COUNT(J9:J53)</f>
        <v>21</v>
      </c>
      <c r="K56" s="12">
        <f t="shared" si="6"/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99</v>
      </c>
      <c r="E4" s="26"/>
      <c r="F4" s="26"/>
      <c r="G4" s="26"/>
      <c r="I4" t="s">
        <v>1</v>
      </c>
      <c r="J4" s="27" t="s">
        <v>100</v>
      </c>
      <c r="K4" s="27"/>
      <c r="M4" t="s">
        <v>2</v>
      </c>
      <c r="N4" s="28">
        <v>45078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25</v>
      </c>
      <c r="E6" s="27"/>
      <c r="F6" s="27"/>
      <c r="G6" s="27"/>
      <c r="I6" s="19" t="s">
        <v>22</v>
      </c>
      <c r="J6" s="19"/>
      <c r="K6" s="20" t="s">
        <v>27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101</v>
      </c>
      <c r="D9" s="36" t="s">
        <v>70</v>
      </c>
      <c r="E9" s="37"/>
      <c r="F9" s="37"/>
      <c r="G9" s="37"/>
      <c r="H9" s="37"/>
      <c r="I9" s="38"/>
      <c r="J9" s="4">
        <v>95</v>
      </c>
      <c r="K9" s="4">
        <v>75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25">
      <c r="B10" s="6">
        <f>B9+1</f>
        <v>2</v>
      </c>
      <c r="C10" t="s">
        <v>102</v>
      </c>
      <c r="D10" s="36" t="s">
        <v>71</v>
      </c>
      <c r="E10" s="37"/>
      <c r="F10" s="37"/>
      <c r="G10" s="37"/>
      <c r="H10" s="37"/>
      <c r="I10" s="38"/>
      <c r="J10" s="4">
        <v>70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32.857142857142854</v>
      </c>
    </row>
    <row r="11" spans="2:18" x14ac:dyDescent="0.25">
      <c r="B11" s="6">
        <f t="shared" ref="B11:B53" si="1">B10+1</f>
        <v>3</v>
      </c>
      <c r="C11" t="s">
        <v>103</v>
      </c>
      <c r="D11" s="36" t="s">
        <v>72</v>
      </c>
      <c r="E11" s="37"/>
      <c r="F11" s="37"/>
      <c r="G11" s="37"/>
      <c r="H11" s="37"/>
      <c r="I11" s="38"/>
      <c r="J11" s="4">
        <v>75</v>
      </c>
      <c r="K11" s="4">
        <v>75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31.428571428571427</v>
      </c>
    </row>
    <row r="12" spans="2:18" x14ac:dyDescent="0.25">
      <c r="B12" s="6">
        <f t="shared" si="1"/>
        <v>4</v>
      </c>
      <c r="C12" t="s">
        <v>104</v>
      </c>
      <c r="D12" s="36" t="s">
        <v>73</v>
      </c>
      <c r="E12" s="37"/>
      <c r="F12" s="37"/>
      <c r="G12" s="37"/>
      <c r="H12" s="37"/>
      <c r="I12" s="38"/>
      <c r="J12" s="4">
        <v>70</v>
      </c>
      <c r="K12" s="4">
        <v>90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32.857142857142854</v>
      </c>
    </row>
    <row r="13" spans="2:18" x14ac:dyDescent="0.25">
      <c r="B13" s="6">
        <f t="shared" si="1"/>
        <v>5</v>
      </c>
      <c r="C13" t="s">
        <v>105</v>
      </c>
      <c r="D13" s="36" t="s">
        <v>74</v>
      </c>
      <c r="E13" s="37"/>
      <c r="F13" s="37"/>
      <c r="G13" s="37"/>
      <c r="H13" s="37"/>
      <c r="I13" s="38"/>
      <c r="J13" s="4">
        <v>70</v>
      </c>
      <c r="K13" s="4">
        <v>85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32.142857142857146</v>
      </c>
    </row>
    <row r="14" spans="2:18" x14ac:dyDescent="0.25">
      <c r="B14" s="6">
        <f t="shared" si="1"/>
        <v>6</v>
      </c>
      <c r="C14" t="s">
        <v>106</v>
      </c>
      <c r="D14" s="36" t="s">
        <v>75</v>
      </c>
      <c r="E14" s="37"/>
      <c r="F14" s="37"/>
      <c r="G14" s="37"/>
      <c r="H14" s="37"/>
      <c r="I14" s="38"/>
      <c r="J14" s="4">
        <v>75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25">
      <c r="B15" s="6">
        <f t="shared" si="1"/>
        <v>7</v>
      </c>
      <c r="C15" t="s">
        <v>107</v>
      </c>
      <c r="D15" s="36" t="s">
        <v>76</v>
      </c>
      <c r="E15" s="37"/>
      <c r="F15" s="37"/>
      <c r="G15" s="37"/>
      <c r="H15" s="37"/>
      <c r="I15" s="38"/>
      <c r="J15" s="4">
        <v>100</v>
      </c>
      <c r="K15" s="4">
        <v>90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37.142857142857146</v>
      </c>
    </row>
    <row r="16" spans="2:18" x14ac:dyDescent="0.25">
      <c r="B16" s="6">
        <f t="shared" si="1"/>
        <v>8</v>
      </c>
      <c r="C16" t="s">
        <v>108</v>
      </c>
      <c r="D16" s="36" t="s">
        <v>77</v>
      </c>
      <c r="E16" s="37"/>
      <c r="F16" s="37"/>
      <c r="G16" s="37"/>
      <c r="H16" s="37"/>
      <c r="I16" s="38"/>
      <c r="J16" s="4">
        <v>35</v>
      </c>
      <c r="K16" s="4">
        <v>75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27.142857142857142</v>
      </c>
    </row>
    <row r="17" spans="2:17" x14ac:dyDescent="0.25">
      <c r="B17" s="6">
        <f t="shared" si="1"/>
        <v>9</v>
      </c>
      <c r="C17" t="s">
        <v>109</v>
      </c>
      <c r="D17" s="36" t="s">
        <v>78</v>
      </c>
      <c r="E17" s="37"/>
      <c r="F17" s="37"/>
      <c r="G17" s="37"/>
      <c r="H17" s="37"/>
      <c r="I17" s="38"/>
      <c r="J17" s="4">
        <v>75</v>
      </c>
      <c r="K17" s="4">
        <v>75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31.428571428571427</v>
      </c>
    </row>
    <row r="18" spans="2:17" x14ac:dyDescent="0.25">
      <c r="B18" s="6">
        <f t="shared" si="1"/>
        <v>10</v>
      </c>
      <c r="C18" t="s">
        <v>110</v>
      </c>
      <c r="D18" s="36" t="s">
        <v>79</v>
      </c>
      <c r="E18" s="37"/>
      <c r="F18" s="37"/>
      <c r="G18" s="37"/>
      <c r="H18" s="37"/>
      <c r="I18" s="38"/>
      <c r="J18" s="4">
        <v>85</v>
      </c>
      <c r="K18" s="4">
        <v>90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25">
      <c r="B19" s="6">
        <f t="shared" si="1"/>
        <v>11</v>
      </c>
      <c r="C19" t="s">
        <v>111</v>
      </c>
      <c r="D19" s="36" t="s">
        <v>80</v>
      </c>
      <c r="E19" s="37"/>
      <c r="F19" s="37"/>
      <c r="G19" s="37"/>
      <c r="H19" s="37"/>
      <c r="I19" s="38"/>
      <c r="J19" s="4">
        <v>90</v>
      </c>
      <c r="K19" s="4">
        <v>90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38.571428571428569</v>
      </c>
    </row>
    <row r="20" spans="2:17" x14ac:dyDescent="0.25">
      <c r="B20" s="6">
        <f t="shared" si="1"/>
        <v>12</v>
      </c>
      <c r="C20" t="s">
        <v>112</v>
      </c>
      <c r="D20" s="36" t="s">
        <v>81</v>
      </c>
      <c r="E20" s="37"/>
      <c r="F20" s="37"/>
      <c r="G20" s="37"/>
      <c r="H20" s="37"/>
      <c r="I20" s="38"/>
      <c r="J20" s="4">
        <v>70</v>
      </c>
      <c r="K20" s="4">
        <v>75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30.714285714285715</v>
      </c>
    </row>
    <row r="21" spans="2:17" x14ac:dyDescent="0.25">
      <c r="B21" s="6">
        <f t="shared" si="1"/>
        <v>13</v>
      </c>
      <c r="C21" t="s">
        <v>113</v>
      </c>
      <c r="D21" s="36" t="s">
        <v>82</v>
      </c>
      <c r="E21" s="37"/>
      <c r="F21" s="37"/>
      <c r="G21" s="37"/>
      <c r="H21" s="37"/>
      <c r="I21" s="38"/>
      <c r="J21" s="4">
        <v>70</v>
      </c>
      <c r="K21" s="4">
        <v>90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32.857142857142854</v>
      </c>
    </row>
    <row r="22" spans="2:17" x14ac:dyDescent="0.25">
      <c r="B22" s="6">
        <f t="shared" si="1"/>
        <v>14</v>
      </c>
      <c r="C22" t="s">
        <v>114</v>
      </c>
      <c r="D22" s="36" t="s">
        <v>83</v>
      </c>
      <c r="E22" s="37"/>
      <c r="F22" s="37"/>
      <c r="G22" s="37"/>
      <c r="H22" s="37"/>
      <c r="I22" s="38"/>
      <c r="J22" s="4">
        <v>80</v>
      </c>
      <c r="K22" s="4">
        <v>85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33.571428571428569</v>
      </c>
    </row>
    <row r="23" spans="2:17" x14ac:dyDescent="0.25">
      <c r="B23" s="6">
        <f t="shared" si="1"/>
        <v>15</v>
      </c>
      <c r="C23" t="s">
        <v>115</v>
      </c>
      <c r="D23" s="36" t="s">
        <v>84</v>
      </c>
      <c r="E23" s="37"/>
      <c r="F23" s="37"/>
      <c r="G23" s="37"/>
      <c r="H23" s="37"/>
      <c r="I23" s="38"/>
      <c r="J23" s="4">
        <v>85</v>
      </c>
      <c r="K23" s="4">
        <v>85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25">
      <c r="B24" s="6">
        <f t="shared" si="1"/>
        <v>16</v>
      </c>
      <c r="C24" t="s">
        <v>116</v>
      </c>
      <c r="D24" s="36" t="s">
        <v>85</v>
      </c>
      <c r="E24" s="37"/>
      <c r="F24" s="37"/>
      <c r="G24" s="37"/>
      <c r="H24" s="37"/>
      <c r="I24" s="38"/>
      <c r="J24" s="4">
        <v>80</v>
      </c>
      <c r="K24" s="4">
        <v>80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33.571428571428569</v>
      </c>
    </row>
    <row r="25" spans="2:17" x14ac:dyDescent="0.25">
      <c r="B25" s="6">
        <f t="shared" si="1"/>
        <v>17</v>
      </c>
      <c r="C25" t="s">
        <v>117</v>
      </c>
      <c r="D25" s="36" t="s">
        <v>86</v>
      </c>
      <c r="E25" s="37"/>
      <c r="F25" s="37"/>
      <c r="G25" s="37"/>
      <c r="H25" s="37"/>
      <c r="I25" s="38"/>
      <c r="J25" s="4">
        <v>70</v>
      </c>
      <c r="K25" s="4">
        <v>75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30.714285714285715</v>
      </c>
    </row>
    <row r="26" spans="2:17" x14ac:dyDescent="0.25">
      <c r="B26" s="6">
        <f t="shared" si="1"/>
        <v>18</v>
      </c>
      <c r="C26" t="s">
        <v>120</v>
      </c>
      <c r="D26" s="36" t="s">
        <v>87</v>
      </c>
      <c r="E26" s="37"/>
      <c r="F26" s="37"/>
      <c r="G26" s="37"/>
      <c r="H26" s="37"/>
      <c r="I26" s="38"/>
      <c r="J26" s="4">
        <v>85</v>
      </c>
      <c r="K26" s="4">
        <v>85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35.714285714285715</v>
      </c>
    </row>
    <row r="27" spans="2:17" x14ac:dyDescent="0.25">
      <c r="B27" s="6">
        <f t="shared" si="1"/>
        <v>19</v>
      </c>
      <c r="C27" t="s">
        <v>121</v>
      </c>
      <c r="D27" s="36" t="s">
        <v>88</v>
      </c>
      <c r="E27" s="37"/>
      <c r="F27" s="37"/>
      <c r="G27" s="37"/>
      <c r="H27" s="37"/>
      <c r="I27" s="38"/>
      <c r="J27" s="4">
        <v>75</v>
      </c>
      <c r="K27" s="4">
        <v>90</v>
      </c>
      <c r="L27" s="4">
        <v>70</v>
      </c>
      <c r="M27" s="4">
        <v>0</v>
      </c>
      <c r="N27" s="4">
        <v>0</v>
      </c>
      <c r="O27" s="4"/>
      <c r="P27" s="4"/>
      <c r="Q27" s="10">
        <f t="shared" si="0"/>
        <v>33.571428571428569</v>
      </c>
    </row>
    <row r="28" spans="2:17" x14ac:dyDescent="0.25">
      <c r="B28" s="6">
        <f t="shared" si="1"/>
        <v>20</v>
      </c>
      <c r="C28" t="s">
        <v>122</v>
      </c>
      <c r="D28" s="36" t="s">
        <v>89</v>
      </c>
      <c r="E28" s="37"/>
      <c r="F28" s="37"/>
      <c r="G28" s="37"/>
      <c r="H28" s="37"/>
      <c r="I28" s="38"/>
      <c r="J28" s="4">
        <v>90</v>
      </c>
      <c r="K28" s="4">
        <v>70</v>
      </c>
      <c r="L28" s="4">
        <v>70</v>
      </c>
      <c r="M28" s="4">
        <v>0</v>
      </c>
      <c r="N28" s="4">
        <v>0</v>
      </c>
      <c r="O28" s="4"/>
      <c r="P28" s="4"/>
      <c r="Q28" s="10">
        <f t="shared" si="0"/>
        <v>32.857142857142854</v>
      </c>
    </row>
    <row r="29" spans="2:17" x14ac:dyDescent="0.25">
      <c r="B29" s="6">
        <f t="shared" si="1"/>
        <v>21</v>
      </c>
      <c r="C29" t="s">
        <v>123</v>
      </c>
      <c r="D29" s="36" t="s">
        <v>90</v>
      </c>
      <c r="E29" s="37"/>
      <c r="F29" s="37"/>
      <c r="G29" s="37"/>
      <c r="H29" s="37"/>
      <c r="I29" s="38"/>
      <c r="J29" s="4">
        <v>85</v>
      </c>
      <c r="K29" s="4">
        <v>90</v>
      </c>
      <c r="L29" s="4">
        <v>95</v>
      </c>
      <c r="M29" s="4">
        <v>0</v>
      </c>
      <c r="N29" s="4">
        <v>0</v>
      </c>
      <c r="O29" s="4"/>
      <c r="P29" s="4"/>
      <c r="Q29" s="10">
        <f t="shared" si="0"/>
        <v>38.571428571428569</v>
      </c>
    </row>
    <row r="30" spans="2:17" x14ac:dyDescent="0.25">
      <c r="B30" s="6">
        <f t="shared" si="1"/>
        <v>22</v>
      </c>
      <c r="C30" t="s">
        <v>124</v>
      </c>
      <c r="D30" s="36" t="s">
        <v>91</v>
      </c>
      <c r="E30" s="37"/>
      <c r="F30" s="37"/>
      <c r="G30" s="37"/>
      <c r="H30" s="37"/>
      <c r="I30" s="38"/>
      <c r="J30" s="16">
        <v>70</v>
      </c>
      <c r="K30" s="4">
        <v>75</v>
      </c>
      <c r="L30" s="4">
        <v>70</v>
      </c>
      <c r="M30" s="4">
        <v>0</v>
      </c>
      <c r="N30" s="4">
        <v>0</v>
      </c>
      <c r="O30" s="4"/>
      <c r="P30" s="4"/>
      <c r="Q30" s="10">
        <f t="shared" si="0"/>
        <v>30.714285714285715</v>
      </c>
    </row>
    <row r="31" spans="2:17" x14ac:dyDescent="0.25">
      <c r="B31" s="6">
        <f t="shared" si="1"/>
        <v>23</v>
      </c>
      <c r="C31" t="s">
        <v>125</v>
      </c>
      <c r="D31" s="36" t="s">
        <v>92</v>
      </c>
      <c r="E31" s="37"/>
      <c r="F31" s="37"/>
      <c r="G31" s="37"/>
      <c r="H31" s="37"/>
      <c r="I31" s="38"/>
      <c r="J31" s="4">
        <v>100</v>
      </c>
      <c r="K31" s="4">
        <v>90</v>
      </c>
      <c r="L31" s="4">
        <v>95</v>
      </c>
      <c r="M31" s="4">
        <v>0</v>
      </c>
      <c r="N31" s="4">
        <v>0</v>
      </c>
      <c r="O31" s="4"/>
      <c r="P31" s="4"/>
      <c r="Q31" s="10">
        <f t="shared" si="0"/>
        <v>40.714285714285715</v>
      </c>
    </row>
    <row r="32" spans="2:17" x14ac:dyDescent="0.25">
      <c r="B32" s="6">
        <f t="shared" si="1"/>
        <v>24</v>
      </c>
      <c r="C32" t="s">
        <v>126</v>
      </c>
      <c r="D32" s="36" t="s">
        <v>93</v>
      </c>
      <c r="E32" s="37"/>
      <c r="F32" s="37"/>
      <c r="G32" s="37"/>
      <c r="H32" s="37"/>
      <c r="I32" s="38"/>
      <c r="J32" s="4">
        <v>80</v>
      </c>
      <c r="K32" s="4">
        <v>80</v>
      </c>
      <c r="L32" s="4">
        <v>85</v>
      </c>
      <c r="M32" s="4">
        <v>0</v>
      </c>
      <c r="N32" s="4">
        <v>0</v>
      </c>
      <c r="O32" s="4"/>
      <c r="P32" s="4"/>
      <c r="Q32" s="10">
        <f t="shared" si="0"/>
        <v>35</v>
      </c>
    </row>
    <row r="33" spans="2:17" x14ac:dyDescent="0.25">
      <c r="B33" s="6">
        <f t="shared" si="1"/>
        <v>25</v>
      </c>
      <c r="C33" t="s">
        <v>127</v>
      </c>
      <c r="D33" s="36" t="s">
        <v>94</v>
      </c>
      <c r="E33" s="37"/>
      <c r="F33" s="37"/>
      <c r="G33" s="37"/>
      <c r="H33" s="37"/>
      <c r="I33" s="38"/>
      <c r="J33" s="4">
        <v>75</v>
      </c>
      <c r="K33" s="4">
        <v>80</v>
      </c>
      <c r="L33" s="4">
        <v>70</v>
      </c>
      <c r="M33" s="4">
        <v>0</v>
      </c>
      <c r="N33" s="4">
        <v>0</v>
      </c>
      <c r="O33" s="4"/>
      <c r="P33" s="4"/>
      <c r="Q33" s="10">
        <f t="shared" si="0"/>
        <v>32.142857142857146</v>
      </c>
    </row>
    <row r="34" spans="2:17" x14ac:dyDescent="0.25">
      <c r="B34" s="6">
        <f t="shared" si="1"/>
        <v>26</v>
      </c>
      <c r="C34" t="s">
        <v>128</v>
      </c>
      <c r="D34" s="36" t="s">
        <v>98</v>
      </c>
      <c r="E34" s="37"/>
      <c r="F34" s="37"/>
      <c r="G34" s="37"/>
      <c r="H34" s="37"/>
      <c r="I34" s="38"/>
      <c r="J34" s="4">
        <v>75</v>
      </c>
      <c r="K34" s="4">
        <v>70</v>
      </c>
      <c r="L34" s="4">
        <v>70</v>
      </c>
      <c r="M34" s="4">
        <v>0</v>
      </c>
      <c r="N34" s="4">
        <v>0</v>
      </c>
      <c r="O34" s="4"/>
      <c r="P34" s="4"/>
      <c r="Q34" s="10">
        <f t="shared" si="0"/>
        <v>30.714285714285715</v>
      </c>
    </row>
    <row r="35" spans="2:17" x14ac:dyDescent="0.25">
      <c r="B35" s="6">
        <f t="shared" si="1"/>
        <v>27</v>
      </c>
      <c r="C35" t="s">
        <v>129</v>
      </c>
      <c r="D35" s="36" t="s">
        <v>95</v>
      </c>
      <c r="E35" s="37"/>
      <c r="F35" s="37"/>
      <c r="G35" s="37"/>
      <c r="H35" s="37"/>
      <c r="I35" s="38"/>
      <c r="J35" s="4">
        <v>100</v>
      </c>
      <c r="K35" s="4">
        <v>90</v>
      </c>
      <c r="L35" s="4">
        <v>80</v>
      </c>
      <c r="M35" s="4">
        <v>0</v>
      </c>
      <c r="N35" s="4">
        <v>0</v>
      </c>
      <c r="O35" s="4"/>
      <c r="P35" s="4"/>
      <c r="Q35" s="10">
        <f t="shared" si="0"/>
        <v>38.571428571428569</v>
      </c>
    </row>
    <row r="36" spans="2:17" x14ac:dyDescent="0.25">
      <c r="B36" s="6">
        <f t="shared" si="1"/>
        <v>28</v>
      </c>
      <c r="C36" t="s">
        <v>119</v>
      </c>
      <c r="D36" s="36" t="s">
        <v>118</v>
      </c>
      <c r="E36" s="37"/>
      <c r="F36" s="37"/>
      <c r="G36" s="37"/>
      <c r="H36" s="37"/>
      <c r="I36" s="38"/>
      <c r="J36" s="4">
        <v>60</v>
      </c>
      <c r="K36" s="4">
        <v>0</v>
      </c>
      <c r="L36" s="4">
        <v>70</v>
      </c>
      <c r="M36" s="4">
        <v>0</v>
      </c>
      <c r="N36" s="4">
        <v>0</v>
      </c>
      <c r="O36" s="4"/>
      <c r="P36" s="4"/>
      <c r="Q36" s="10">
        <f t="shared" si="0"/>
        <v>18.571428571428573</v>
      </c>
    </row>
    <row r="37" spans="2:17" x14ac:dyDescent="0.25">
      <c r="B37" s="6">
        <f t="shared" si="1"/>
        <v>29</v>
      </c>
      <c r="C37" t="s">
        <v>130</v>
      </c>
      <c r="D37" s="36" t="s">
        <v>96</v>
      </c>
      <c r="E37" s="37"/>
      <c r="F37" s="37"/>
      <c r="G37" s="37"/>
      <c r="H37" s="37"/>
      <c r="I37" s="38"/>
      <c r="J37" s="4">
        <v>75</v>
      </c>
      <c r="K37" s="4">
        <v>85</v>
      </c>
      <c r="L37" s="4">
        <v>75</v>
      </c>
      <c r="M37" s="4">
        <v>0</v>
      </c>
      <c r="N37" s="4">
        <v>0</v>
      </c>
      <c r="O37" s="4"/>
      <c r="P37" s="4"/>
      <c r="Q37" s="10">
        <f t="shared" si="0"/>
        <v>33.571428571428569</v>
      </c>
    </row>
    <row r="38" spans="2:17" x14ac:dyDescent="0.25">
      <c r="B38" s="6">
        <f t="shared" si="1"/>
        <v>30</v>
      </c>
      <c r="C38" t="s">
        <v>131</v>
      </c>
      <c r="D38" s="36" t="s">
        <v>97</v>
      </c>
      <c r="E38" s="37"/>
      <c r="F38" s="37"/>
      <c r="G38" s="37"/>
      <c r="H38" s="37"/>
      <c r="I38" s="38"/>
      <c r="J38" s="1">
        <v>75</v>
      </c>
      <c r="K38" s="4">
        <v>85</v>
      </c>
      <c r="L38" s="4">
        <v>85</v>
      </c>
      <c r="M38" s="4">
        <v>0</v>
      </c>
      <c r="N38" s="4">
        <v>0</v>
      </c>
      <c r="O38" s="4"/>
      <c r="P38" s="4"/>
      <c r="Q38" s="10">
        <f t="shared" si="0"/>
        <v>35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28</v>
      </c>
      <c r="K54" s="11">
        <f t="shared" ref="K54:P54" si="3">COUNTIF(K9:K53,"&gt;=70")</f>
        <v>29</v>
      </c>
      <c r="L54" s="11">
        <f t="shared" si="3"/>
        <v>30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2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30</v>
      </c>
      <c r="N55" s="12">
        <f t="shared" si="5"/>
        <v>30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0.93333333333333335</v>
      </c>
      <c r="K57" s="14">
        <f t="shared" ref="K57:Q57" si="7">K54/K56</f>
        <v>0.96666666666666667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6.6666666666666666E-2</v>
      </c>
      <c r="K58" s="13">
        <f t="shared" ref="K58:Q58" si="8">K55/K56</f>
        <v>3.3333333333333333E-2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L9" sqref="L9:L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132</v>
      </c>
      <c r="E4" s="26"/>
      <c r="F4" s="26"/>
      <c r="G4" s="26"/>
      <c r="I4" t="s">
        <v>1</v>
      </c>
      <c r="J4" s="27" t="s">
        <v>133</v>
      </c>
      <c r="K4" s="27"/>
      <c r="M4" t="s">
        <v>2</v>
      </c>
      <c r="N4" s="28">
        <v>45078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25</v>
      </c>
      <c r="E6" s="27"/>
      <c r="F6" s="27"/>
      <c r="G6" s="27"/>
      <c r="I6" s="19" t="s">
        <v>22</v>
      </c>
      <c r="J6" s="19"/>
      <c r="K6" s="20" t="s">
        <v>27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142</v>
      </c>
      <c r="D9" s="39" t="s">
        <v>134</v>
      </c>
      <c r="E9" s="39"/>
      <c r="F9" s="39"/>
      <c r="G9" s="39"/>
      <c r="H9" s="39"/>
      <c r="I9" s="39"/>
      <c r="J9" s="17">
        <v>75</v>
      </c>
      <c r="K9" s="4">
        <v>75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44</v>
      </c>
    </row>
    <row r="10" spans="2:18" x14ac:dyDescent="0.25">
      <c r="B10" s="6">
        <f>B9+1</f>
        <v>2</v>
      </c>
      <c r="C10" t="s">
        <v>143</v>
      </c>
      <c r="D10" s="39" t="s">
        <v>135</v>
      </c>
      <c r="E10" s="39"/>
      <c r="F10" s="39"/>
      <c r="G10" s="39"/>
      <c r="H10" s="39"/>
      <c r="I10" s="39"/>
      <c r="J10" s="17">
        <v>80</v>
      </c>
      <c r="K10" s="4">
        <v>80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SUM(J10:N10)/5</f>
        <v>47</v>
      </c>
    </row>
    <row r="11" spans="2:18" x14ac:dyDescent="0.25">
      <c r="B11" s="6">
        <f t="shared" ref="B11:B53" si="1">B10+1</f>
        <v>3</v>
      </c>
      <c r="C11" t="s">
        <v>144</v>
      </c>
      <c r="D11" s="39" t="s">
        <v>136</v>
      </c>
      <c r="E11" s="39"/>
      <c r="F11" s="39"/>
      <c r="G11" s="39"/>
      <c r="H11" s="39"/>
      <c r="I11" s="39"/>
      <c r="J11" s="17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48</v>
      </c>
    </row>
    <row r="12" spans="2:18" x14ac:dyDescent="0.25">
      <c r="B12" s="6">
        <f t="shared" si="1"/>
        <v>4</v>
      </c>
      <c r="C12" t="s">
        <v>145</v>
      </c>
      <c r="D12" s="39" t="s">
        <v>137</v>
      </c>
      <c r="E12" s="39"/>
      <c r="F12" s="39"/>
      <c r="G12" s="39"/>
      <c r="H12" s="39"/>
      <c r="I12" s="39"/>
      <c r="J12" s="17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48</v>
      </c>
    </row>
    <row r="13" spans="2:18" x14ac:dyDescent="0.25">
      <c r="B13" s="6">
        <f t="shared" si="1"/>
        <v>5</v>
      </c>
      <c r="C13" t="s">
        <v>146</v>
      </c>
      <c r="D13" s="39" t="s">
        <v>138</v>
      </c>
      <c r="E13" s="39"/>
      <c r="F13" s="39"/>
      <c r="G13" s="39"/>
      <c r="H13" s="39"/>
      <c r="I13" s="39"/>
      <c r="J13" s="17">
        <v>80</v>
      </c>
      <c r="K13" s="4">
        <v>80</v>
      </c>
      <c r="L13" s="4">
        <v>75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47</v>
      </c>
    </row>
    <row r="14" spans="2:18" x14ac:dyDescent="0.25">
      <c r="B14" s="6">
        <f t="shared" si="1"/>
        <v>6</v>
      </c>
      <c r="C14" t="s">
        <v>147</v>
      </c>
      <c r="D14" s="39" t="s">
        <v>139</v>
      </c>
      <c r="E14" s="39"/>
      <c r="F14" s="39"/>
      <c r="G14" s="39"/>
      <c r="H14" s="39"/>
      <c r="I14" s="39"/>
      <c r="J14" s="17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48</v>
      </c>
    </row>
    <row r="15" spans="2:18" x14ac:dyDescent="0.25">
      <c r="B15" s="6">
        <f t="shared" si="1"/>
        <v>7</v>
      </c>
      <c r="C15" t="s">
        <v>148</v>
      </c>
      <c r="D15" s="39" t="s">
        <v>140</v>
      </c>
      <c r="E15" s="39"/>
      <c r="F15" s="39"/>
      <c r="G15" s="39"/>
      <c r="H15" s="39"/>
      <c r="I15" s="39"/>
      <c r="J15" s="17">
        <v>70</v>
      </c>
      <c r="K15" s="4">
        <v>75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43</v>
      </c>
    </row>
    <row r="16" spans="2:18" x14ac:dyDescent="0.25">
      <c r="B16" s="6">
        <f t="shared" si="1"/>
        <v>8</v>
      </c>
      <c r="C16" t="s">
        <v>149</v>
      </c>
      <c r="D16" s="39" t="s">
        <v>141</v>
      </c>
      <c r="E16" s="39"/>
      <c r="F16" s="39"/>
      <c r="G16" s="39"/>
      <c r="H16" s="39"/>
      <c r="I16" s="39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</v>
      </c>
    </row>
    <row r="17" spans="2:17" x14ac:dyDescent="0.25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4"/>
      <c r="K17" s="4"/>
      <c r="L17" s="4"/>
      <c r="M17" s="4"/>
      <c r="N17" s="4"/>
      <c r="O17" s="4"/>
      <c r="P17" s="4"/>
      <c r="Q17" s="10">
        <f t="shared" ref="Q17:Q48" si="2">SUM(J17:P17)/7</f>
        <v>0</v>
      </c>
    </row>
    <row r="18" spans="2:17" x14ac:dyDescent="0.25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7</v>
      </c>
      <c r="K54" s="11">
        <f t="shared" ref="K54:P54" si="4">COUNTIF(K9:K53,"&gt;=70")</f>
        <v>8</v>
      </c>
      <c r="L54" s="11">
        <f t="shared" si="4"/>
        <v>7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6">COUNTIF(K9:K53,"&lt;70")</f>
        <v>0</v>
      </c>
      <c r="L55" s="12">
        <v>1</v>
      </c>
      <c r="M55" s="12">
        <f t="shared" si="6"/>
        <v>8</v>
      </c>
      <c r="N55" s="12">
        <f t="shared" si="6"/>
        <v>8</v>
      </c>
      <c r="O55" s="12">
        <f t="shared" si="6"/>
        <v>8</v>
      </c>
      <c r="P55" s="12">
        <f t="shared" si="6"/>
        <v>8</v>
      </c>
      <c r="Q55" s="12">
        <f t="shared" si="6"/>
        <v>45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8</v>
      </c>
      <c r="K56" s="12">
        <f t="shared" ref="K56:Q56" si="7">COUNT(K9:K53)</f>
        <v>8</v>
      </c>
      <c r="L56" s="12">
        <f t="shared" si="7"/>
        <v>8</v>
      </c>
      <c r="M56" s="12">
        <f t="shared" si="7"/>
        <v>8</v>
      </c>
      <c r="N56" s="12">
        <f t="shared" si="7"/>
        <v>8</v>
      </c>
      <c r="O56" s="12">
        <f t="shared" si="7"/>
        <v>8</v>
      </c>
      <c r="P56" s="12">
        <f t="shared" si="7"/>
        <v>8</v>
      </c>
      <c r="Q56" s="12">
        <f t="shared" si="7"/>
        <v>45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0.875</v>
      </c>
      <c r="K57" s="14">
        <f t="shared" ref="K57:Q57" si="8">K54/K56</f>
        <v>1</v>
      </c>
      <c r="L57" s="14">
        <f t="shared" si="8"/>
        <v>0.875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0.125</v>
      </c>
      <c r="K58" s="13">
        <f t="shared" ref="K58:Q58" si="9">K55/K56</f>
        <v>0</v>
      </c>
      <c r="L58" s="14">
        <f t="shared" si="9"/>
        <v>0.125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9" sqref="L9: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150</v>
      </c>
      <c r="E4" s="26"/>
      <c r="F4" s="26"/>
      <c r="G4" s="26"/>
      <c r="I4" t="s">
        <v>1</v>
      </c>
      <c r="J4" s="27" t="s">
        <v>151</v>
      </c>
      <c r="K4" s="27"/>
      <c r="M4" t="s">
        <v>2</v>
      </c>
      <c r="N4" s="28">
        <v>45078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25</v>
      </c>
      <c r="E6" s="27"/>
      <c r="F6" s="27"/>
      <c r="G6" s="27"/>
      <c r="I6" s="19" t="s">
        <v>22</v>
      </c>
      <c r="J6" s="19"/>
      <c r="K6" s="20" t="s">
        <v>27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169</v>
      </c>
      <c r="D9" s="39" t="s">
        <v>152</v>
      </c>
      <c r="E9" s="39"/>
      <c r="F9" s="39"/>
      <c r="G9" s="39"/>
      <c r="H9" s="39"/>
      <c r="I9" s="39"/>
      <c r="J9" s="4">
        <v>70</v>
      </c>
      <c r="K9" s="4">
        <v>75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44</v>
      </c>
    </row>
    <row r="10" spans="2:18" x14ac:dyDescent="0.25">
      <c r="B10" s="6">
        <f>B9+1</f>
        <v>2</v>
      </c>
      <c r="C10" t="s">
        <v>170</v>
      </c>
      <c r="D10" s="39" t="s">
        <v>153</v>
      </c>
      <c r="E10" s="39"/>
      <c r="F10" s="39"/>
      <c r="G10" s="39"/>
      <c r="H10" s="39"/>
      <c r="I10" s="39"/>
      <c r="J10" s="4">
        <v>75</v>
      </c>
      <c r="K10" s="4">
        <v>75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SUM(J10:N10)/5</f>
        <v>45</v>
      </c>
    </row>
    <row r="11" spans="2:18" x14ac:dyDescent="0.25">
      <c r="B11" s="6">
        <f t="shared" ref="B11:B53" si="1">B10+1</f>
        <v>3</v>
      </c>
      <c r="C11" t="s">
        <v>171</v>
      </c>
      <c r="D11" s="39" t="s">
        <v>154</v>
      </c>
      <c r="E11" s="39"/>
      <c r="F11" s="39"/>
      <c r="G11" s="39"/>
      <c r="H11" s="39"/>
      <c r="I11" s="39"/>
      <c r="J11" s="4">
        <v>80</v>
      </c>
      <c r="K11" s="4">
        <v>75</v>
      </c>
      <c r="L11" s="4">
        <v>75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46</v>
      </c>
    </row>
    <row r="12" spans="2:18" x14ac:dyDescent="0.25">
      <c r="B12" s="6">
        <f t="shared" si="1"/>
        <v>4</v>
      </c>
      <c r="C12" t="s">
        <v>172</v>
      </c>
      <c r="D12" s="39" t="s">
        <v>155</v>
      </c>
      <c r="E12" s="39"/>
      <c r="F12" s="39"/>
      <c r="G12" s="39"/>
      <c r="H12" s="39"/>
      <c r="I12" s="39"/>
      <c r="J12" s="4">
        <v>75</v>
      </c>
      <c r="K12" s="4">
        <v>75</v>
      </c>
      <c r="L12" s="4">
        <v>75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45</v>
      </c>
    </row>
    <row r="13" spans="2:18" x14ac:dyDescent="0.25">
      <c r="B13" s="6">
        <f t="shared" si="1"/>
        <v>5</v>
      </c>
      <c r="C13" t="s">
        <v>173</v>
      </c>
      <c r="D13" s="39" t="s">
        <v>156</v>
      </c>
      <c r="E13" s="39"/>
      <c r="F13" s="39"/>
      <c r="G13" s="39"/>
      <c r="H13" s="39"/>
      <c r="I13" s="39"/>
      <c r="J13" s="4">
        <v>70</v>
      </c>
      <c r="K13" s="4">
        <v>75</v>
      </c>
      <c r="L13" s="4">
        <v>75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44</v>
      </c>
    </row>
    <row r="14" spans="2:18" x14ac:dyDescent="0.25">
      <c r="B14" s="6">
        <f t="shared" si="1"/>
        <v>6</v>
      </c>
      <c r="C14" t="s">
        <v>174</v>
      </c>
      <c r="D14" s="39" t="s">
        <v>157</v>
      </c>
      <c r="E14" s="39"/>
      <c r="F14" s="39"/>
      <c r="G14" s="39"/>
      <c r="H14" s="39"/>
      <c r="I14" s="39"/>
      <c r="J14" s="4">
        <v>70</v>
      </c>
      <c r="K14" s="4">
        <v>70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43</v>
      </c>
    </row>
    <row r="15" spans="2:18" x14ac:dyDescent="0.25">
      <c r="B15" s="6">
        <f t="shared" si="1"/>
        <v>7</v>
      </c>
      <c r="C15" t="s">
        <v>175</v>
      </c>
      <c r="D15" s="39" t="s">
        <v>158</v>
      </c>
      <c r="E15" s="39"/>
      <c r="F15" s="39"/>
      <c r="G15" s="39"/>
      <c r="H15" s="39"/>
      <c r="I15" s="39"/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48</v>
      </c>
    </row>
    <row r="16" spans="2:18" x14ac:dyDescent="0.25">
      <c r="B16" s="6">
        <f t="shared" si="1"/>
        <v>8</v>
      </c>
      <c r="C16" t="s">
        <v>176</v>
      </c>
      <c r="D16" s="39" t="s">
        <v>159</v>
      </c>
      <c r="E16" s="39"/>
      <c r="F16" s="39"/>
      <c r="G16" s="39"/>
      <c r="H16" s="39"/>
      <c r="I16" s="39"/>
      <c r="J16" s="4">
        <v>85</v>
      </c>
      <c r="K16" s="4">
        <v>80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48</v>
      </c>
    </row>
    <row r="17" spans="2:17" x14ac:dyDescent="0.25">
      <c r="B17" s="6">
        <f t="shared" si="1"/>
        <v>9</v>
      </c>
      <c r="C17" t="s">
        <v>177</v>
      </c>
      <c r="D17" s="39" t="s">
        <v>160</v>
      </c>
      <c r="E17" s="39"/>
      <c r="F17" s="39"/>
      <c r="G17" s="39"/>
      <c r="H17" s="39"/>
      <c r="I17" s="3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178</v>
      </c>
      <c r="D18" s="39" t="s">
        <v>161</v>
      </c>
      <c r="E18" s="39"/>
      <c r="F18" s="39"/>
      <c r="G18" s="39"/>
      <c r="H18" s="39"/>
      <c r="I18" s="39"/>
      <c r="J18" s="4">
        <v>70</v>
      </c>
      <c r="K18" s="4">
        <v>70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</v>
      </c>
    </row>
    <row r="19" spans="2:17" x14ac:dyDescent="0.25">
      <c r="B19" s="6">
        <f t="shared" si="1"/>
        <v>11</v>
      </c>
      <c r="C19" t="s">
        <v>179</v>
      </c>
      <c r="D19" s="39" t="s">
        <v>162</v>
      </c>
      <c r="E19" s="39"/>
      <c r="F19" s="39"/>
      <c r="G19" s="39"/>
      <c r="H19" s="39"/>
      <c r="I19" s="39"/>
      <c r="J19" s="4">
        <v>70</v>
      </c>
      <c r="K19" s="4">
        <v>75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44</v>
      </c>
    </row>
    <row r="20" spans="2:17" x14ac:dyDescent="0.25">
      <c r="B20" s="6">
        <f t="shared" si="1"/>
        <v>12</v>
      </c>
      <c r="C20" t="s">
        <v>180</v>
      </c>
      <c r="D20" s="39" t="s">
        <v>163</v>
      </c>
      <c r="E20" s="39"/>
      <c r="F20" s="39"/>
      <c r="G20" s="39"/>
      <c r="H20" s="39"/>
      <c r="I20" s="39"/>
      <c r="J20" s="4">
        <v>85</v>
      </c>
      <c r="K20" s="4">
        <v>75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47</v>
      </c>
    </row>
    <row r="21" spans="2:17" x14ac:dyDescent="0.25">
      <c r="B21" s="6">
        <f t="shared" si="1"/>
        <v>13</v>
      </c>
      <c r="C21" t="s">
        <v>181</v>
      </c>
      <c r="D21" s="39" t="s">
        <v>164</v>
      </c>
      <c r="E21" s="39"/>
      <c r="F21" s="39"/>
      <c r="G21" s="39"/>
      <c r="H21" s="39"/>
      <c r="I21" s="39"/>
      <c r="J21" s="4">
        <v>70</v>
      </c>
      <c r="K21" s="4">
        <v>70</v>
      </c>
      <c r="L21" s="4">
        <v>75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43</v>
      </c>
    </row>
    <row r="22" spans="2:17" x14ac:dyDescent="0.25">
      <c r="B22" s="6">
        <f t="shared" si="1"/>
        <v>14</v>
      </c>
      <c r="C22" t="s">
        <v>182</v>
      </c>
      <c r="D22" s="39" t="s">
        <v>165</v>
      </c>
      <c r="E22" s="39"/>
      <c r="F22" s="39"/>
      <c r="G22" s="39"/>
      <c r="H22" s="39"/>
      <c r="I22" s="39"/>
      <c r="J22" s="4">
        <v>70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</v>
      </c>
    </row>
    <row r="23" spans="2:17" x14ac:dyDescent="0.25">
      <c r="B23" s="6">
        <f t="shared" si="1"/>
        <v>15</v>
      </c>
      <c r="C23" t="s">
        <v>183</v>
      </c>
      <c r="D23" s="39" t="s">
        <v>166</v>
      </c>
      <c r="E23" s="39"/>
      <c r="F23" s="39"/>
      <c r="G23" s="39"/>
      <c r="H23" s="39"/>
      <c r="I23" s="39"/>
      <c r="J23" s="4">
        <v>75</v>
      </c>
      <c r="K23" s="4">
        <v>75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44</v>
      </c>
    </row>
    <row r="24" spans="2:17" x14ac:dyDescent="0.25">
      <c r="B24" s="6">
        <f t="shared" si="1"/>
        <v>16</v>
      </c>
      <c r="C24" t="s">
        <v>184</v>
      </c>
      <c r="D24" s="39" t="s">
        <v>167</v>
      </c>
      <c r="E24" s="39"/>
      <c r="F24" s="39"/>
      <c r="G24" s="39"/>
      <c r="H24" s="39"/>
      <c r="I24" s="39"/>
      <c r="J24" s="4">
        <v>70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</v>
      </c>
    </row>
    <row r="25" spans="2:17" x14ac:dyDescent="0.25">
      <c r="B25" s="6">
        <f t="shared" si="1"/>
        <v>17</v>
      </c>
      <c r="C25" t="s">
        <v>185</v>
      </c>
      <c r="D25" s="39" t="s">
        <v>168</v>
      </c>
      <c r="E25" s="39"/>
      <c r="F25" s="39"/>
      <c r="G25" s="39"/>
      <c r="H25" s="39"/>
      <c r="I25" s="39"/>
      <c r="J25" s="4">
        <v>70</v>
      </c>
      <c r="K25" s="4">
        <v>70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43</v>
      </c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ref="Q46:Q48" si="2">SUM(J46:P46)/7</f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16</v>
      </c>
      <c r="K54" s="11">
        <f t="shared" ref="K54:P54" si="4">COUNTIF(K9:K53,"&gt;=70")</f>
        <v>16</v>
      </c>
      <c r="L54" s="11">
        <f t="shared" si="4"/>
        <v>16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17</v>
      </c>
      <c r="N55" s="12">
        <f t="shared" si="6"/>
        <v>17</v>
      </c>
      <c r="O55" s="12">
        <f t="shared" si="6"/>
        <v>17</v>
      </c>
      <c r="P55" s="12">
        <f t="shared" si="6"/>
        <v>17</v>
      </c>
      <c r="Q55" s="12">
        <f t="shared" si="6"/>
        <v>25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25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0.94117647058823528</v>
      </c>
      <c r="K57" s="14">
        <f t="shared" ref="K57:Q57" si="8">K54/K56</f>
        <v>0.94117647058823528</v>
      </c>
      <c r="L57" s="14">
        <f t="shared" si="8"/>
        <v>0.94117647058823528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5.8823529411764705E-2</v>
      </c>
      <c r="K58" s="13">
        <f t="shared" ref="K58:Q58" si="9">K55/K56</f>
        <v>5.8823529411764705E-2</v>
      </c>
      <c r="L58" s="14">
        <f t="shared" si="9"/>
        <v>5.8823529411764705E-2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L9" sqref="L9:L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186</v>
      </c>
      <c r="E4" s="26"/>
      <c r="F4" s="26"/>
      <c r="G4" s="26"/>
      <c r="I4" t="s">
        <v>1</v>
      </c>
      <c r="J4" s="27" t="s">
        <v>187</v>
      </c>
      <c r="K4" s="27"/>
      <c r="M4" t="s">
        <v>2</v>
      </c>
      <c r="N4" s="28">
        <v>45078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25</v>
      </c>
      <c r="E6" s="27"/>
      <c r="F6" s="27"/>
      <c r="G6" s="27"/>
      <c r="I6" s="19" t="s">
        <v>22</v>
      </c>
      <c r="J6" s="19"/>
      <c r="K6" s="20" t="s">
        <v>27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194</v>
      </c>
      <c r="D9" s="40" t="s">
        <v>188</v>
      </c>
      <c r="E9" s="41"/>
      <c r="F9" s="41"/>
      <c r="G9" s="41"/>
      <c r="H9" s="41"/>
      <c r="I9" s="42"/>
      <c r="J9" s="4">
        <v>85</v>
      </c>
      <c r="K9" s="4">
        <v>80</v>
      </c>
      <c r="L9" s="4">
        <v>75</v>
      </c>
      <c r="M9" s="4"/>
      <c r="N9" s="4"/>
      <c r="O9" s="4"/>
      <c r="P9" s="4"/>
      <c r="Q9" s="10">
        <f>SUM(J9:N9)/5</f>
        <v>48</v>
      </c>
    </row>
    <row r="10" spans="2:18" x14ac:dyDescent="0.25">
      <c r="B10" s="6">
        <f>B9+1</f>
        <v>2</v>
      </c>
      <c r="C10" t="s">
        <v>195</v>
      </c>
      <c r="D10" s="40" t="s">
        <v>189</v>
      </c>
      <c r="E10" s="41"/>
      <c r="F10" s="41"/>
      <c r="G10" s="41"/>
      <c r="H10" s="41"/>
      <c r="I10" s="42"/>
      <c r="J10" s="4">
        <v>80</v>
      </c>
      <c r="K10" s="4">
        <v>75</v>
      </c>
      <c r="L10" s="4">
        <v>75</v>
      </c>
      <c r="M10" s="4"/>
      <c r="N10" s="4"/>
      <c r="O10" s="4"/>
      <c r="P10" s="4"/>
      <c r="Q10" s="10">
        <f t="shared" ref="Q10:Q14" si="0">SUM(J10:N10)/5</f>
        <v>46</v>
      </c>
    </row>
    <row r="11" spans="2:18" x14ac:dyDescent="0.25">
      <c r="B11" s="6">
        <f t="shared" ref="B11:B53" si="1">B10+1</f>
        <v>3</v>
      </c>
      <c r="C11" t="s">
        <v>196</v>
      </c>
      <c r="D11" s="40" t="s">
        <v>190</v>
      </c>
      <c r="E11" s="41"/>
      <c r="F11" s="41"/>
      <c r="G11" s="41"/>
      <c r="H11" s="41"/>
      <c r="I11" s="42"/>
      <c r="J11" s="4">
        <v>80</v>
      </c>
      <c r="K11" s="4">
        <v>75</v>
      </c>
      <c r="L11" s="4">
        <v>75</v>
      </c>
      <c r="M11" s="4"/>
      <c r="N11" s="4"/>
      <c r="O11" s="4"/>
      <c r="P11" s="4"/>
      <c r="Q11" s="10">
        <f t="shared" si="0"/>
        <v>46</v>
      </c>
    </row>
    <row r="12" spans="2:18" x14ac:dyDescent="0.25">
      <c r="B12" s="6">
        <f t="shared" si="1"/>
        <v>4</v>
      </c>
      <c r="C12" t="s">
        <v>197</v>
      </c>
      <c r="D12" s="40" t="s">
        <v>191</v>
      </c>
      <c r="E12" s="41"/>
      <c r="F12" s="41"/>
      <c r="G12" s="41"/>
      <c r="H12" s="41"/>
      <c r="I12" s="42"/>
      <c r="J12" s="4">
        <v>80</v>
      </c>
      <c r="K12" s="4">
        <v>75</v>
      </c>
      <c r="L12" s="4">
        <v>70</v>
      </c>
      <c r="M12" s="4"/>
      <c r="N12" s="4"/>
      <c r="O12" s="4"/>
      <c r="P12" s="4"/>
      <c r="Q12" s="10">
        <f t="shared" si="0"/>
        <v>45</v>
      </c>
    </row>
    <row r="13" spans="2:18" x14ac:dyDescent="0.25">
      <c r="B13" s="6">
        <f t="shared" si="1"/>
        <v>5</v>
      </c>
      <c r="C13" t="s">
        <v>198</v>
      </c>
      <c r="D13" s="40" t="s">
        <v>192</v>
      </c>
      <c r="E13" s="41"/>
      <c r="F13" s="41"/>
      <c r="G13" s="41"/>
      <c r="H13" s="41"/>
      <c r="I13" s="42"/>
      <c r="J13" s="4">
        <v>75</v>
      </c>
      <c r="K13" s="4">
        <v>75</v>
      </c>
      <c r="L13" s="4">
        <v>70</v>
      </c>
      <c r="M13" s="4"/>
      <c r="N13" s="4"/>
      <c r="O13" s="4"/>
      <c r="P13" s="4"/>
      <c r="Q13" s="10">
        <f t="shared" si="0"/>
        <v>44</v>
      </c>
    </row>
    <row r="14" spans="2:18" x14ac:dyDescent="0.25">
      <c r="B14" s="6">
        <f t="shared" si="1"/>
        <v>6</v>
      </c>
      <c r="C14" t="s">
        <v>199</v>
      </c>
      <c r="D14" s="40" t="s">
        <v>193</v>
      </c>
      <c r="E14" s="41"/>
      <c r="F14" s="41"/>
      <c r="G14" s="41"/>
      <c r="H14" s="41"/>
      <c r="I14" s="42"/>
      <c r="J14" s="4">
        <v>80</v>
      </c>
      <c r="K14" s="4">
        <v>75</v>
      </c>
      <c r="L14" s="4">
        <v>75</v>
      </c>
      <c r="M14" s="4"/>
      <c r="N14" s="4"/>
      <c r="O14" s="4"/>
      <c r="P14" s="4"/>
      <c r="Q14" s="10">
        <f t="shared" si="0"/>
        <v>46</v>
      </c>
    </row>
    <row r="15" spans="2:18" x14ac:dyDescent="0.25">
      <c r="B15" s="6">
        <f t="shared" si="1"/>
        <v>7</v>
      </c>
      <c r="C15" s="6"/>
      <c r="D15" s="40"/>
      <c r="E15" s="41"/>
      <c r="F15" s="41"/>
      <c r="G15" s="41"/>
      <c r="H15" s="41"/>
      <c r="I15" s="42"/>
      <c r="J15" s="4"/>
      <c r="K15" s="4"/>
      <c r="L15" s="4"/>
      <c r="M15" s="4"/>
      <c r="N15" s="4"/>
      <c r="O15" s="4"/>
      <c r="P15" s="4"/>
      <c r="Q15" s="10">
        <f t="shared" ref="Q15:Q48" si="2">SUM(J15:P15)/7</f>
        <v>0</v>
      </c>
    </row>
    <row r="16" spans="2:18" x14ac:dyDescent="0.25">
      <c r="B16" s="6">
        <f t="shared" si="1"/>
        <v>8</v>
      </c>
      <c r="C16" s="6"/>
      <c r="D16" s="40"/>
      <c r="E16" s="41"/>
      <c r="F16" s="41"/>
      <c r="G16" s="41"/>
      <c r="H16" s="41"/>
      <c r="I16" s="42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 x14ac:dyDescent="0.25">
      <c r="B17" s="6">
        <f t="shared" si="1"/>
        <v>9</v>
      </c>
      <c r="C17" s="6"/>
      <c r="D17" s="40"/>
      <c r="E17" s="41"/>
      <c r="F17" s="41"/>
      <c r="G17" s="41"/>
      <c r="H17" s="41"/>
      <c r="I17" s="42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 x14ac:dyDescent="0.25">
      <c r="B18" s="6">
        <f t="shared" si="1"/>
        <v>10</v>
      </c>
      <c r="C18" s="6"/>
      <c r="D18" s="40"/>
      <c r="E18" s="41"/>
      <c r="F18" s="41"/>
      <c r="G18" s="41"/>
      <c r="H18" s="41"/>
      <c r="I18" s="42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C19" s="6"/>
      <c r="D19" s="40"/>
      <c r="E19" s="41"/>
      <c r="F19" s="41"/>
      <c r="G19" s="41"/>
      <c r="H19" s="41"/>
      <c r="I19" s="42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C20" s="6"/>
      <c r="D20" s="40"/>
      <c r="E20" s="41"/>
      <c r="F20" s="41"/>
      <c r="G20" s="41"/>
      <c r="H20" s="41"/>
      <c r="I20" s="42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C21" s="6"/>
      <c r="D21" s="40"/>
      <c r="E21" s="41"/>
      <c r="F21" s="41"/>
      <c r="G21" s="41"/>
      <c r="H21" s="41"/>
      <c r="I21" s="42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C22" s="6"/>
      <c r="D22" s="40"/>
      <c r="E22" s="41"/>
      <c r="F22" s="41"/>
      <c r="G22" s="41"/>
      <c r="H22" s="41"/>
      <c r="I22" s="42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C23" s="6"/>
      <c r="D23" s="40"/>
      <c r="E23" s="41"/>
      <c r="F23" s="41"/>
      <c r="G23" s="41"/>
      <c r="H23" s="41"/>
      <c r="I23" s="42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C24" s="6"/>
      <c r="D24" s="40"/>
      <c r="E24" s="41"/>
      <c r="F24" s="41"/>
      <c r="G24" s="41"/>
      <c r="H24" s="41"/>
      <c r="I24" s="42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40"/>
      <c r="E25" s="41"/>
      <c r="F25" s="41"/>
      <c r="G25" s="41"/>
      <c r="H25" s="41"/>
      <c r="I25" s="42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40"/>
      <c r="E26" s="41"/>
      <c r="F26" s="41"/>
      <c r="G26" s="41"/>
      <c r="H26" s="41"/>
      <c r="I26" s="42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40"/>
      <c r="E27" s="41"/>
      <c r="F27" s="41"/>
      <c r="G27" s="41"/>
      <c r="H27" s="41"/>
      <c r="I27" s="42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40"/>
      <c r="E28" s="41"/>
      <c r="F28" s="41"/>
      <c r="G28" s="41"/>
      <c r="H28" s="41"/>
      <c r="I28" s="42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40"/>
      <c r="E29" s="41"/>
      <c r="F29" s="41"/>
      <c r="G29" s="41"/>
      <c r="H29" s="41"/>
      <c r="I29" s="42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6</v>
      </c>
      <c r="K54" s="11">
        <f t="shared" ref="K54:P54" si="4">COUNTIF(K9:K53,"&gt;=70")</f>
        <v>6</v>
      </c>
      <c r="L54" s="11">
        <f t="shared" si="4"/>
        <v>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6</v>
      </c>
      <c r="K56" s="12">
        <f t="shared" ref="K56:Q56" si="7">COUNT(K9:K53)</f>
        <v>6</v>
      </c>
      <c r="L56" s="12">
        <f t="shared" si="7"/>
        <v>6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Alvaro Ramos</cp:lastModifiedBy>
  <cp:lastPrinted>2023-03-21T15:13:53Z</cp:lastPrinted>
  <dcterms:created xsi:type="dcterms:W3CDTF">2023-03-14T19:16:59Z</dcterms:created>
  <dcterms:modified xsi:type="dcterms:W3CDTF">2023-06-03T03:51:36Z</dcterms:modified>
</cp:coreProperties>
</file>