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"/>
    </mc:Choice>
  </mc:AlternateContent>
  <bookViews>
    <workbookView xWindow="0" yWindow="0" windowWidth="20490" windowHeight="919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4" l="1"/>
  <c r="D19" i="24"/>
  <c r="D17" i="24"/>
  <c r="C20" i="24"/>
  <c r="A20" i="24"/>
  <c r="C19" i="24"/>
  <c r="C18" i="24"/>
  <c r="C17" i="24"/>
  <c r="A17" i="24"/>
  <c r="A18" i="24"/>
  <c r="C19" i="23" l="1"/>
  <c r="D19" i="23"/>
  <c r="E19" i="23"/>
  <c r="C18" i="23"/>
  <c r="D18" i="23"/>
  <c r="E18" i="23"/>
  <c r="A18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I20" i="24"/>
  <c r="I19" i="24"/>
  <c r="I18" i="24"/>
  <c r="D18" i="24"/>
  <c r="I17" i="24"/>
  <c r="A19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I18" i="22"/>
  <c r="I22" i="22"/>
  <c r="I26" i="22"/>
  <c r="E28" i="22"/>
  <c r="I28" i="10"/>
  <c r="I28" i="25" l="1"/>
  <c r="J28" i="25" s="1"/>
  <c r="L28" i="25"/>
  <c r="H28" i="25"/>
  <c r="I28" i="24"/>
  <c r="J28" i="24" s="1"/>
  <c r="L28" i="24"/>
  <c r="H28" i="24"/>
  <c r="I28" i="23"/>
  <c r="I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<sst xmlns="http://schemas.openxmlformats.org/spreadsheetml/2006/main" count="180" uniqueCount="43">
  <si>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</si>
  <si>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</si>
  <si>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</si>
  <si>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</si>
  <si>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</si>
  <si>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</si>
  <si>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</si>
  <si>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</si>
  <si>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</si>
  <si>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</si>
  <si>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</si>
  <si>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</si>
  <si>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</si>
  <si>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</si>
  <si>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</si>
  <si>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</si>
  <si>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</si>
  <si>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</si>
  <si>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</si>
  <si>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</si>
  <si>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</si>
  <si>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</si>
  <si>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</si>
  <si>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</si>
  <si>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</si>
  <si>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</si>
  <si>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</si>
  <si>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</si>
  <si>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</si>
  <si>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</si>
  <si>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</si>
  <si>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</si>
  <si>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</si>
  <si>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</si>
  <si>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</si>
  <si>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GESTION DE RESIDUOS</t>
  </si>
  <si>
    <t>606A</t>
  </si>
  <si>
    <t>MANEJO INTEGRADO DE CUENCAS</t>
  </si>
  <si>
    <t>806A</t>
  </si>
  <si>
    <t>PROBABILIDAD Y ESTADISTICA AMBIENTAL</t>
  </si>
  <si>
    <t>206A</t>
  </si>
  <si>
    <t>206B</t>
  </si>
  <si>
    <t>FEBRERO 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</si>
</sst>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42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>
        <v>1</v>
      </c>
      <c r="C14" s="9" t="s">
        <v>36</v>
      </c>
      <c r="D14" s="9" t="s">
        <v>31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83.7</v>
      </c>
      <c r="N14" s="15">
        <v>0.44</v>
      </c>
    </row>
    <row r="15" spans="1:14" s="11" customFormat="1" x14ac:dyDescent="0.2">
      <c r="A15" s="8" t="s">
        <v>37</v>
      </c>
      <c r="B15" s="9">
        <v>1</v>
      </c>
      <c r="C15" s="9" t="s">
        <v>38</v>
      </c>
      <c r="D15" s="9" t="s">
        <v>31</v>
      </c>
      <c r="E15" s="9">
        <v>19</v>
      </c>
      <c r="F15" s="9">
        <v>18</v>
      </c>
      <c r="G15" s="9"/>
      <c r="H15" s="10"/>
      <c r="I15" s="9">
        <f t="shared" si="0"/>
        <v>1</v>
      </c>
      <c r="J15" s="10"/>
      <c r="K15" s="9"/>
      <c r="L15" s="10"/>
      <c r="M15" s="9">
        <v>83.6</v>
      </c>
      <c r="N15" s="15">
        <v>0.74</v>
      </c>
    </row>
    <row r="16" spans="1:14" s="11" customFormat="1" ht="25.5" x14ac:dyDescent="0.2">
      <c r="A16" s="8" t="s">
        <v>39</v>
      </c>
      <c r="B16" s="9">
        <v>1</v>
      </c>
      <c r="C16" s="9" t="s">
        <v>40</v>
      </c>
      <c r="D16" s="9" t="s">
        <v>31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/>
      <c r="L16" s="10"/>
      <c r="M16" s="9">
        <v>81.400000000000006</v>
      </c>
      <c r="N16" s="15">
        <v>0.66700000000000004</v>
      </c>
    </row>
    <row r="17" spans="1:14" s="11" customFormat="1" ht="25.5" x14ac:dyDescent="0.2">
      <c r="A17" s="8" t="s">
        <v>39</v>
      </c>
      <c r="B17" s="9">
        <v>1</v>
      </c>
      <c r="C17" s="9" t="s">
        <v>41</v>
      </c>
      <c r="D17" s="9" t="s">
        <v>31</v>
      </c>
      <c r="E17" s="9">
        <v>32</v>
      </c>
      <c r="F17" s="9">
        <v>22</v>
      </c>
      <c r="G17" s="9"/>
      <c r="H17" s="10"/>
      <c r="I17" s="9">
        <f t="shared" si="0"/>
        <v>10</v>
      </c>
      <c r="J17" s="10"/>
      <c r="K17" s="9"/>
      <c r="L17" s="10"/>
      <c r="M17" s="9">
        <v>57</v>
      </c>
      <c r="N17" s="15">
        <v>0.69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85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/>
      <c r="M28" s="17">
        <f>AVERAGE(M14:M27)</f>
        <v>76.425000000000011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27</v>
      </c>
      <c r="G14" s="9"/>
      <c r="H14" s="10"/>
      <c r="I14" s="9">
        <f t="shared" ref="I14:I28" si="0">(E14-SUM(F14:G14))-K14</f>
        <v>-9</v>
      </c>
      <c r="J14" s="10"/>
      <c r="K14" s="9"/>
      <c r="L14" s="10"/>
      <c r="M14" s="9">
        <v>78.400000000000006</v>
      </c>
      <c r="N14" s="15">
        <v>0.87</v>
      </c>
    </row>
    <row r="15" spans="1:14" s="11" customFormat="1" x14ac:dyDescent="0.2">
      <c r="A15" s="9" t="str">
        <f>'1'!A15</f>
        <v>MANEJO INTEGRADO DE CUENCAS</v>
      </c>
      <c r="B15" s="9">
        <v>2</v>
      </c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32</v>
      </c>
      <c r="G15" s="9"/>
      <c r="H15" s="10"/>
      <c r="I15" s="9">
        <f t="shared" si="0"/>
        <v>-13</v>
      </c>
      <c r="J15" s="10"/>
      <c r="K15" s="9"/>
      <c r="L15" s="10"/>
      <c r="M15" s="9">
        <v>70.3</v>
      </c>
      <c r="N15" s="15">
        <v>0.84</v>
      </c>
    </row>
    <row r="16" spans="1:14" s="11" customFormat="1" ht="25.5" x14ac:dyDescent="0.2">
      <c r="A16" s="9" t="str">
        <f>'1'!A16</f>
        <v>PROBABILIDAD Y ESTADISTICA AMBIENTAL</v>
      </c>
      <c r="B16" s="9">
        <v>2</v>
      </c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33</v>
      </c>
      <c r="G16" s="9"/>
      <c r="H16" s="10"/>
      <c r="I16" s="9">
        <f t="shared" si="0"/>
        <v>-6</v>
      </c>
      <c r="J16" s="10"/>
      <c r="K16" s="9"/>
      <c r="L16" s="10"/>
      <c r="M16" s="9">
        <v>91.4</v>
      </c>
      <c r="N16" s="15">
        <v>0.57999999999999996</v>
      </c>
    </row>
    <row r="17" spans="1:14" s="11" customFormat="1" ht="25.5" x14ac:dyDescent="0.2">
      <c r="A17" s="9" t="str">
        <f>'1'!A17</f>
        <v>PROBABILIDAD Y ESTADISTICA AMBIENTAL</v>
      </c>
      <c r="B17" s="9">
        <v>2</v>
      </c>
      <c r="C17" s="9" t="str">
        <f>'1'!C17</f>
        <v>206B</v>
      </c>
      <c r="D17" s="9" t="str">
        <f>'1'!D17</f>
        <v>IAMB</v>
      </c>
      <c r="E17" s="9">
        <f>'1'!E17</f>
        <v>32</v>
      </c>
      <c r="F17" s="9">
        <v>15</v>
      </c>
      <c r="G17" s="9"/>
      <c r="H17" s="10"/>
      <c r="I17" s="9">
        <f t="shared" si="0"/>
        <v>17</v>
      </c>
      <c r="J17" s="10"/>
      <c r="K17" s="9"/>
      <c r="L17" s="10"/>
      <c r="M17" s="9">
        <v>75.3</v>
      </c>
      <c r="N17" s="15">
        <v>0.79</v>
      </c>
    </row>
    <row r="18" spans="1:14" s="11" customFormat="1" x14ac:dyDescent="0.2">
      <c r="A18" s="9">
        <f>'1'!A18</f>
        <v>0</v>
      </c>
      <c r="B18" s="9">
        <v>2</v>
      </c>
      <c r="C18" s="9">
        <f>'1'!C18</f>
        <v>0</v>
      </c>
      <c r="D18" s="9">
        <f>'1'!D18</f>
        <v>0</v>
      </c>
      <c r="E18" s="9">
        <f>'1'!E18</f>
        <v>0</v>
      </c>
      <c r="F18" s="9">
        <v>16</v>
      </c>
      <c r="G18" s="9"/>
      <c r="H18" s="10"/>
      <c r="I18" s="9">
        <f t="shared" si="0"/>
        <v>-16</v>
      </c>
      <c r="J18" s="10"/>
      <c r="K18" s="9"/>
      <c r="L18" s="10"/>
      <c r="M18" s="9">
        <v>78.3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123</v>
      </c>
      <c r="G28" s="17">
        <f>SUM(G14:G27)</f>
        <v>0</v>
      </c>
      <c r="H28" s="18"/>
      <c r="I28" s="17">
        <f t="shared" si="0"/>
        <v>-27</v>
      </c>
      <c r="J28" s="18"/>
      <c r="K28" s="17">
        <f>SUM(K14:K27)</f>
        <v>0</v>
      </c>
      <c r="L28" s="18"/>
      <c r="M28" s="17">
        <f>AVERAGE(M14:M27)</f>
        <v>78.739999999999995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28</v>
      </c>
      <c r="G14" s="9"/>
      <c r="H14" s="10"/>
      <c r="I14" s="9">
        <f t="shared" ref="I14:I28" si="0">(E14-SUM(F14:G14))-K14</f>
        <v>-10</v>
      </c>
      <c r="J14" s="10"/>
      <c r="K14" s="9"/>
      <c r="L14" s="10"/>
      <c r="M14" s="9">
        <v>84</v>
      </c>
      <c r="N14" s="15">
        <v>0.80600000000000005</v>
      </c>
    </row>
    <row r="15" spans="1:14" s="11" customFormat="1" x14ac:dyDescent="0.2">
      <c r="A15" s="9" t="str">
        <f>'1'!A15</f>
        <v>MANEJO INTEGRADO DE CUENCAS</v>
      </c>
      <c r="B15" s="9">
        <v>3</v>
      </c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30</v>
      </c>
      <c r="G15" s="9"/>
      <c r="H15" s="10"/>
      <c r="I15" s="9">
        <f t="shared" si="0"/>
        <v>-11</v>
      </c>
      <c r="J15" s="10"/>
      <c r="K15" s="9"/>
      <c r="L15" s="10"/>
      <c r="M15" s="9">
        <v>63</v>
      </c>
      <c r="N15" s="15">
        <v>0.79</v>
      </c>
    </row>
    <row r="16" spans="1:14" s="11" customFormat="1" ht="25.5" x14ac:dyDescent="0.2">
      <c r="A16" s="9" t="str">
        <f>'1'!A16</f>
        <v>PROBABILIDAD Y ESTADISTICA AMBIENTAL</v>
      </c>
      <c r="B16" s="9">
        <v>3</v>
      </c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33</v>
      </c>
      <c r="G16" s="9"/>
      <c r="H16" s="10"/>
      <c r="I16" s="9">
        <f t="shared" si="0"/>
        <v>-6</v>
      </c>
      <c r="J16" s="10"/>
      <c r="K16" s="9"/>
      <c r="L16" s="10"/>
      <c r="M16" s="9">
        <v>94.7</v>
      </c>
      <c r="N16" s="15">
        <v>0.82</v>
      </c>
    </row>
    <row r="17" spans="1:14" s="11" customFormat="1" ht="25.5" x14ac:dyDescent="0.2">
      <c r="A17" s="9" t="str">
        <f>'1'!A17</f>
        <v>PROBABILIDAD Y ESTADISTICA AMBIENTAL</v>
      </c>
      <c r="B17" s="9">
        <v>3</v>
      </c>
      <c r="C17" s="9" t="str">
        <f>'1'!C17</f>
        <v>206B</v>
      </c>
      <c r="D17" s="9" t="str">
        <f>'1'!D17</f>
        <v>IAMB</v>
      </c>
      <c r="E17" s="9">
        <f>'1'!E17</f>
        <v>32</v>
      </c>
      <c r="F17" s="9">
        <v>14</v>
      </c>
      <c r="G17" s="9"/>
      <c r="H17" s="10"/>
      <c r="I17" s="9">
        <f t="shared" si="0"/>
        <v>18</v>
      </c>
      <c r="J17" s="10"/>
      <c r="K17" s="9"/>
      <c r="L17" s="10"/>
      <c r="M17" s="9">
        <v>63</v>
      </c>
      <c r="N17" s="15">
        <v>0.74</v>
      </c>
    </row>
    <row r="18" spans="1:14" s="11" customFormat="1" ht="25.5" x14ac:dyDescent="0.2">
      <c r="A18" s="9" t="str">
        <f>'1'!A17</f>
        <v>PROBABILIDAD Y ESTADISTICA AMBIENTAL</v>
      </c>
      <c r="B18" s="9">
        <v>4</v>
      </c>
      <c r="C18" s="9" t="str">
        <f>'1'!C17</f>
        <v>206B</v>
      </c>
      <c r="D18" s="9" t="str">
        <f>'1'!D17</f>
        <v>IAMB</v>
      </c>
      <c r="E18" s="9">
        <f>'1'!E17</f>
        <v>32</v>
      </c>
      <c r="F18" s="9">
        <v>14</v>
      </c>
      <c r="G18" s="9"/>
      <c r="H18" s="10"/>
      <c r="I18" s="9">
        <f t="shared" si="0"/>
        <v>18</v>
      </c>
      <c r="J18" s="10"/>
      <c r="K18" s="9"/>
      <c r="L18" s="10"/>
      <c r="M18" s="9">
        <v>63</v>
      </c>
      <c r="N18" s="15">
        <v>0.74</v>
      </c>
    </row>
    <row r="19" spans="1:14" s="11" customFormat="1" x14ac:dyDescent="0.2">
      <c r="A19" s="9">
        <f>'1'!A18</f>
        <v>0</v>
      </c>
      <c r="B19" s="9">
        <v>3</v>
      </c>
      <c r="C19" s="9">
        <f>'1'!C18</f>
        <v>0</v>
      </c>
      <c r="D19" s="9">
        <f>'1'!D18</f>
        <v>0</v>
      </c>
      <c r="E19" s="9">
        <f>'1'!E18</f>
        <v>0</v>
      </c>
      <c r="F19" s="9">
        <v>14</v>
      </c>
      <c r="G19" s="9"/>
      <c r="H19" s="10"/>
      <c r="I19" s="9">
        <f t="shared" si="0"/>
        <v>-14</v>
      </c>
      <c r="J19" s="10"/>
      <c r="K19" s="9"/>
      <c r="L19" s="10"/>
      <c r="M19" s="9">
        <v>92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133</v>
      </c>
      <c r="G28" s="17">
        <f>SUM(G14:G27)</f>
        <v>0</v>
      </c>
      <c r="H28" s="18"/>
      <c r="I28" s="17">
        <f t="shared" si="0"/>
        <v>-5</v>
      </c>
      <c r="J28" s="18"/>
      <c r="K28" s="17">
        <f>SUM(K14:K27)</f>
        <v>0</v>
      </c>
      <c r="L28" s="18"/>
      <c r="M28" s="17">
        <f>AVERAGE(M14:M27)</f>
        <v>76.61666666666666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>
        <v>4</v>
      </c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28</v>
      </c>
      <c r="G14" s="9"/>
      <c r="H14" s="10"/>
      <c r="I14" s="9">
        <f t="shared" ref="I14:I28" si="0">(E14-SUM(F14:G14))-K14</f>
        <v>-10</v>
      </c>
      <c r="J14" s="10"/>
      <c r="K14" s="9"/>
      <c r="L14" s="10"/>
      <c r="M14" s="9">
        <v>79.400000000000006</v>
      </c>
      <c r="N14" s="15">
        <v>0.9</v>
      </c>
    </row>
    <row r="15" spans="1:14" s="11" customFormat="1" x14ac:dyDescent="0.2">
      <c r="A15" s="9" t="str">
        <f>'1'!A15</f>
        <v>MANEJO INTEGRADO DE CUENCAS</v>
      </c>
      <c r="B15" s="9">
        <v>4</v>
      </c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20</v>
      </c>
      <c r="G15" s="9"/>
      <c r="H15" s="10"/>
      <c r="I15" s="9">
        <f t="shared" si="0"/>
        <v>-1</v>
      </c>
      <c r="J15" s="10"/>
      <c r="K15" s="9"/>
      <c r="L15" s="10"/>
      <c r="M15" s="9">
        <v>44.08</v>
      </c>
      <c r="N15" s="15">
        <v>0.47</v>
      </c>
    </row>
    <row r="16" spans="1:14" s="11" customFormat="1" ht="25.5" x14ac:dyDescent="0.2">
      <c r="A16" s="9" t="str">
        <f>'1'!A16</f>
        <v>PROBABILIDAD Y ESTADISTICA AMBIENTAL</v>
      </c>
      <c r="B16" s="9">
        <v>4</v>
      </c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33</v>
      </c>
      <c r="G16" s="9"/>
      <c r="H16" s="10"/>
      <c r="I16" s="9">
        <f t="shared" si="0"/>
        <v>-6</v>
      </c>
      <c r="J16" s="10"/>
      <c r="K16" s="9"/>
      <c r="L16" s="10"/>
      <c r="M16" s="9">
        <v>94.4</v>
      </c>
      <c r="N16" s="15">
        <v>0.48</v>
      </c>
    </row>
    <row r="17" spans="1:14" s="11" customFormat="1" ht="25.5" x14ac:dyDescent="0.2">
      <c r="A17" s="9" t="str">
        <f>'1'!A16</f>
        <v>PROBABILIDAD Y ESTADISTICA AMBIENTAL</v>
      </c>
      <c r="B17" s="9">
        <v>5</v>
      </c>
      <c r="C17" s="9" t="str">
        <f>'1'!C16</f>
        <v>206A</v>
      </c>
      <c r="D17" s="9" t="str">
        <f>'1'!D16</f>
        <v>IAMB</v>
      </c>
      <c r="E17" s="9">
        <v>33</v>
      </c>
      <c r="F17" s="9">
        <v>33</v>
      </c>
      <c r="G17" s="9"/>
      <c r="H17" s="10"/>
      <c r="I17" s="9">
        <f t="shared" si="0"/>
        <v>0</v>
      </c>
      <c r="J17" s="10"/>
      <c r="K17" s="9"/>
      <c r="L17" s="10"/>
      <c r="M17" s="9">
        <v>92.6</v>
      </c>
      <c r="N17" s="15">
        <v>0.21</v>
      </c>
    </row>
    <row r="18" spans="1:14" s="11" customFormat="1" ht="25.5" x14ac:dyDescent="0.2">
      <c r="A18" s="9" t="str">
        <f>'1'!A17</f>
        <v>PROBABILIDAD Y ESTADISTICA AMBIENTAL</v>
      </c>
      <c r="B18" s="9">
        <v>5</v>
      </c>
      <c r="C18" s="9" t="str">
        <f>'1'!C17</f>
        <v>206B</v>
      </c>
      <c r="D18" s="9">
        <f>'1'!D18</f>
        <v>0</v>
      </c>
      <c r="E18" s="9">
        <v>19</v>
      </c>
      <c r="F18" s="9">
        <v>9</v>
      </c>
      <c r="G18" s="9"/>
      <c r="H18" s="10"/>
      <c r="I18" s="9">
        <f t="shared" si="0"/>
        <v>10</v>
      </c>
      <c r="J18" s="10"/>
      <c r="K18" s="9"/>
      <c r="L18" s="10"/>
      <c r="M18" s="9">
        <v>38.5</v>
      </c>
      <c r="N18" s="15">
        <v>0.47</v>
      </c>
    </row>
    <row r="19" spans="1:14" s="11" customFormat="1" ht="25.5" x14ac:dyDescent="0.2">
      <c r="A19" s="9" t="str">
        <f>'1'!A17</f>
        <v>PROBABILIDAD Y ESTADISTICA AMBIENTAL</v>
      </c>
      <c r="B19" s="9">
        <v>6</v>
      </c>
      <c r="C19" s="9" t="str">
        <f>'1'!C17</f>
        <v>206B</v>
      </c>
      <c r="D19" s="9">
        <f>'1'!D18</f>
        <v>0</v>
      </c>
      <c r="E19" s="9">
        <v>19</v>
      </c>
      <c r="F19" s="9">
        <v>12</v>
      </c>
      <c r="G19" s="9"/>
      <c r="H19" s="10"/>
      <c r="I19" s="9">
        <f t="shared" si="0"/>
        <v>7</v>
      </c>
      <c r="J19" s="10"/>
      <c r="K19" s="9"/>
      <c r="L19" s="10"/>
      <c r="M19" s="9">
        <v>52.4</v>
      </c>
      <c r="N19" s="15">
        <v>0.63</v>
      </c>
    </row>
    <row r="20" spans="1:14" s="11" customFormat="1" x14ac:dyDescent="0.2">
      <c r="A20" s="9">
        <f>'1'!A18</f>
        <v>0</v>
      </c>
      <c r="B20" s="9">
        <v>4</v>
      </c>
      <c r="C20" s="9">
        <f>'1'!C18</f>
        <v>0</v>
      </c>
      <c r="D20" s="9">
        <f>'1'!D18</f>
        <v>0</v>
      </c>
      <c r="E20" s="9">
        <v>18</v>
      </c>
      <c r="F20" s="9">
        <v>11</v>
      </c>
      <c r="G20" s="9"/>
      <c r="H20" s="10"/>
      <c r="I20" s="9">
        <f t="shared" si="0"/>
        <v>7</v>
      </c>
      <c r="J20" s="10"/>
      <c r="K20" s="9"/>
      <c r="L20" s="10"/>
      <c r="M20" s="9">
        <v>60</v>
      </c>
      <c r="N20" s="15">
        <v>0.61</v>
      </c>
    </row>
    <row r="21" spans="1:14" s="11" customFormat="1" x14ac:dyDescent="0.2"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ref="H21:H27" si="1">F21/E21</f>
        <v>#DIV/0!</v>
      </c>
      <c r="I21" s="9">
        <f t="shared" si="0"/>
        <v>0</v>
      </c>
      <c r="J21" s="10" t="e">
        <f t="shared" ref="J21:J28" si="2">I21/E21</f>
        <v>#DIV/0!</v>
      </c>
      <c r="K21" s="9"/>
      <c r="L21" s="10" t="e">
        <f t="shared" ref="L21:L28" si="3">K21/E21</f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146</v>
      </c>
      <c r="G28" s="17">
        <f>SUM(G14:G27)</f>
        <v>0</v>
      </c>
      <c r="H28" s="18">
        <f>SUM(F28:G28)/E28</f>
        <v>0.95424836601307195</v>
      </c>
      <c r="I28" s="17">
        <f t="shared" si="0"/>
        <v>7</v>
      </c>
      <c r="J28" s="18">
        <f t="shared" si="2"/>
        <v>4.5751633986928102E-2</v>
      </c>
      <c r="K28" s="17">
        <f>SUM(K14:K27)</f>
        <v>0</v>
      </c>
      <c r="L28" s="18">
        <f t="shared" si="3"/>
        <v>0</v>
      </c>
      <c r="M28" s="17">
        <f>AVERAGE(M14:M27)</f>
        <v>65.911428571428573</v>
      </c>
      <c r="N28" s="19">
        <f>AVERAGE(N14:N27)</f>
        <v>0.53857142857142859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26</v>
      </c>
      <c r="G14" s="9">
        <v>3</v>
      </c>
      <c r="H14" s="10">
        <f t="shared" ref="H14:H27" si="0">F14/E14</f>
        <v>1.4444444444444444</v>
      </c>
      <c r="I14" s="9">
        <f t="shared" ref="I14:I28" si="1">(E14-SUM(F14:G14))-K14</f>
        <v>-11</v>
      </c>
      <c r="J14" s="10">
        <f t="shared" ref="J14:J28" si="2">I14/E14</f>
        <v>-0.61111111111111116</v>
      </c>
      <c r="K14" s="9"/>
      <c r="L14" s="10">
        <f t="shared" ref="L14:L28" si="3">K14/E14</f>
        <v>0</v>
      </c>
      <c r="M14" s="9">
        <v>85</v>
      </c>
      <c r="N14" s="15">
        <v>0.84</v>
      </c>
    </row>
    <row r="15" spans="1:14" s="11" customFormat="1" x14ac:dyDescent="0.2">
      <c r="A15" s="9" t="str">
        <f>'1'!A15</f>
        <v>MANEJO INTEGRADO DE CUENCAS</v>
      </c>
      <c r="B15" s="9"/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16</v>
      </c>
      <c r="G15" s="9">
        <v>14</v>
      </c>
      <c r="H15" s="10">
        <f t="shared" si="0"/>
        <v>0.84210526315789469</v>
      </c>
      <c r="I15" s="9">
        <f t="shared" si="1"/>
        <v>-11</v>
      </c>
      <c r="J15" s="10">
        <f t="shared" si="2"/>
        <v>-0.57894736842105265</v>
      </c>
      <c r="K15" s="9"/>
      <c r="L15" s="10">
        <f t="shared" si="3"/>
        <v>0</v>
      </c>
      <c r="M15" s="9">
        <v>77</v>
      </c>
      <c r="N15" s="15">
        <v>0.63</v>
      </c>
    </row>
    <row r="16" spans="1:14" s="11" customFormat="1" ht="25.5" x14ac:dyDescent="0.2">
      <c r="A16" s="9" t="str">
        <f>'1'!A16</f>
        <v>PROBABILIDAD Y ESTADISTICA AMBIENTAL</v>
      </c>
      <c r="B16" s="9"/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33</v>
      </c>
      <c r="G16" s="9"/>
      <c r="H16" s="10">
        <f t="shared" si="0"/>
        <v>1.2222222222222223</v>
      </c>
      <c r="I16" s="9">
        <f t="shared" si="1"/>
        <v>-6</v>
      </c>
      <c r="J16" s="10">
        <f t="shared" si="2"/>
        <v>-0.22222222222222221</v>
      </c>
      <c r="K16" s="9"/>
      <c r="L16" s="10">
        <f t="shared" si="3"/>
        <v>0</v>
      </c>
      <c r="M16" s="9">
        <v>94</v>
      </c>
      <c r="N16" s="15">
        <v>0.57999999999999996</v>
      </c>
    </row>
    <row r="17" spans="1:14" s="11" customFormat="1" ht="25.5" x14ac:dyDescent="0.2">
      <c r="A17" s="9" t="str">
        <f>'1'!A17</f>
        <v>PROBABILIDAD Y ESTADISTICA AMBIENTAL</v>
      </c>
      <c r="B17" s="9"/>
      <c r="C17" s="9" t="str">
        <f>'1'!C17</f>
        <v>206B</v>
      </c>
      <c r="D17" s="9" t="str">
        <f>'1'!D17</f>
        <v>IAMB</v>
      </c>
      <c r="E17" s="9">
        <f>'1'!E17</f>
        <v>32</v>
      </c>
      <c r="F17" s="9">
        <v>9</v>
      </c>
      <c r="G17" s="9">
        <v>10</v>
      </c>
      <c r="H17" s="10">
        <f t="shared" si="0"/>
        <v>0.28125</v>
      </c>
      <c r="I17" s="9">
        <f t="shared" si="1"/>
        <v>13</v>
      </c>
      <c r="J17" s="10">
        <f t="shared" si="2"/>
        <v>0.40625</v>
      </c>
      <c r="K17" s="9"/>
      <c r="L17" s="10">
        <f t="shared" si="3"/>
        <v>0</v>
      </c>
      <c r="M17" s="9">
        <v>86</v>
      </c>
      <c r="N17" s="15">
        <v>0.37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11</v>
      </c>
      <c r="G18" s="9">
        <v>5</v>
      </c>
      <c r="H18" s="10" t="e">
        <f t="shared" si="0"/>
        <v>#DIV/0!</v>
      </c>
      <c r="I18" s="9">
        <f t="shared" si="1"/>
        <v>-16</v>
      </c>
      <c r="J18" s="10" t="e">
        <f t="shared" si="2"/>
        <v>#DIV/0!</v>
      </c>
      <c r="K18" s="9"/>
      <c r="L18" s="10" t="e">
        <f t="shared" si="3"/>
        <v>#DIV/0!</v>
      </c>
      <c r="M18" s="9">
        <v>84</v>
      </c>
      <c r="N18" s="15">
        <v>0.66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95</v>
      </c>
      <c r="G28" s="17">
        <f>SUM(G14:G27)</f>
        <v>32</v>
      </c>
      <c r="H28" s="18">
        <f>SUM(F28:G28)/E28</f>
        <v>1.3229166666666667</v>
      </c>
      <c r="I28" s="17">
        <f t="shared" si="1"/>
        <v>-31</v>
      </c>
      <c r="J28" s="18">
        <f t="shared" si="2"/>
        <v>-0.32291666666666669</v>
      </c>
      <c r="K28" s="17">
        <f>SUM(K14:K27)</f>
        <v>0</v>
      </c>
      <c r="L28" s="18">
        <f t="shared" si="3"/>
        <v>0</v>
      </c>
      <c r="M28" s="17">
        <f>AVERAGE(M14:M27)</f>
        <v>85.2</v>
      </c>
      <c r="N28" s="19">
        <f>AVERAGE(N14:N27)</f>
        <v>0.61599999999999999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2023-03-28T03:09:16Z</dcterms:modified>
  <cp:category/>
  <cp:contentStatus/>
</cp:coreProperties>
</file>