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cuments\ITSSAT\001 MATERIAS 2023-1\REPORTES 2023-1\"/>
    </mc:Choice>
  </mc:AlternateContent>
  <bookViews>
    <workbookView xWindow="0" yWindow="0" windowWidth="20490" windowHeight="9195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'4'!$A$1:$N$36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" i="24" l="1"/>
  <c r="I18" i="24"/>
  <c r="E17" i="24"/>
  <c r="D22" i="24"/>
  <c r="E22" i="24"/>
  <c r="D21" i="24"/>
  <c r="E21" i="24"/>
  <c r="D20" i="24"/>
  <c r="E20" i="24"/>
  <c r="D19" i="24"/>
  <c r="E19" i="24"/>
  <c r="D18" i="24"/>
  <c r="E18" i="24"/>
  <c r="C22" i="24"/>
  <c r="A22" i="24"/>
  <c r="C19" i="24"/>
  <c r="C18" i="24"/>
  <c r="A19" i="24"/>
  <c r="A18" i="24"/>
  <c r="A17" i="24"/>
  <c r="E16" i="24"/>
  <c r="I16" i="24" s="1"/>
  <c r="C16" i="24"/>
  <c r="A16" i="24"/>
  <c r="D16" i="24"/>
  <c r="D17" i="24" l="1"/>
  <c r="C21" i="24"/>
  <c r="C20" i="24"/>
  <c r="C17" i="24"/>
  <c r="A20" i="24"/>
  <c r="C19" i="23" l="1"/>
  <c r="D19" i="23"/>
  <c r="E19" i="23"/>
  <c r="A19" i="23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7" i="24"/>
  <c r="M27" i="24"/>
  <c r="K27" i="24"/>
  <c r="G27" i="24"/>
  <c r="F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I22" i="24"/>
  <c r="I21" i="24"/>
  <c r="I20" i="24"/>
  <c r="I17" i="24"/>
  <c r="A21" i="24"/>
  <c r="E15" i="24"/>
  <c r="I15" i="24" s="1"/>
  <c r="D15" i="24"/>
  <c r="C15" i="24"/>
  <c r="A15" i="24"/>
  <c r="E14" i="24"/>
  <c r="I14" i="24" s="1"/>
  <c r="D14" i="24"/>
  <c r="C14" i="24"/>
  <c r="A14" i="24"/>
  <c r="B10" i="24"/>
  <c r="B36" i="24" s="1"/>
  <c r="L8" i="24"/>
  <c r="H8" i="24"/>
  <c r="E8" i="24"/>
  <c r="M28" i="23"/>
  <c r="K28" i="23"/>
  <c r="G28" i="23"/>
  <c r="F28" i="23"/>
  <c r="E27" i="23"/>
  <c r="I27" i="23" s="1"/>
  <c r="D27" i="23"/>
  <c r="C27" i="23"/>
  <c r="A27" i="23"/>
  <c r="E26" i="23"/>
  <c r="I26" i="23" s="1"/>
  <c r="D26" i="23"/>
  <c r="C26" i="23"/>
  <c r="A26" i="23"/>
  <c r="E25" i="23"/>
  <c r="I25" i="23" s="1"/>
  <c r="D25" i="23"/>
  <c r="C25" i="23"/>
  <c r="A25" i="23"/>
  <c r="E24" i="23"/>
  <c r="I24" i="23" s="1"/>
  <c r="D24" i="23"/>
  <c r="C24" i="23"/>
  <c r="A24" i="23"/>
  <c r="E23" i="23"/>
  <c r="I23" i="23" s="1"/>
  <c r="D23" i="23"/>
  <c r="C23" i="23"/>
  <c r="A23" i="23"/>
  <c r="E22" i="23"/>
  <c r="I22" i="23" s="1"/>
  <c r="D22" i="23"/>
  <c r="C22" i="23"/>
  <c r="A22" i="23"/>
  <c r="E21" i="23"/>
  <c r="I21" i="23" s="1"/>
  <c r="D21" i="23"/>
  <c r="C21" i="23"/>
  <c r="A21" i="23"/>
  <c r="E20" i="23"/>
  <c r="I20" i="23" s="1"/>
  <c r="D20" i="23"/>
  <c r="C20" i="23"/>
  <c r="A20" i="23"/>
  <c r="I19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A27" i="22"/>
  <c r="C27" i="22"/>
  <c r="D27" i="22"/>
  <c r="E27" i="22"/>
  <c r="C14" i="22"/>
  <c r="D14" i="22"/>
  <c r="E14" i="22"/>
  <c r="A14" i="22"/>
  <c r="B10" i="22"/>
  <c r="B37" i="22" s="1"/>
  <c r="L8" i="22"/>
  <c r="H8" i="22"/>
  <c r="E8" i="22"/>
  <c r="M28" i="22"/>
  <c r="K28" i="22"/>
  <c r="G28" i="22"/>
  <c r="F28" i="22"/>
  <c r="I27" i="22"/>
  <c r="I25" i="22"/>
  <c r="I24" i="22"/>
  <c r="I23" i="22"/>
  <c r="I21" i="22"/>
  <c r="I20" i="22"/>
  <c r="I19" i="22"/>
  <c r="I17" i="22"/>
  <c r="I16" i="22"/>
  <c r="I15" i="22"/>
  <c r="B37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7" i="10"/>
  <c r="I16" i="10"/>
  <c r="I15" i="10"/>
  <c r="I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23" i="24"/>
  <c r="L24" i="24"/>
  <c r="L25" i="24"/>
  <c r="L26" i="24"/>
  <c r="H23" i="24"/>
  <c r="H24" i="24"/>
  <c r="H25" i="24"/>
  <c r="H26" i="24"/>
  <c r="E27" i="24"/>
  <c r="E28" i="23"/>
  <c r="I18" i="22"/>
  <c r="I22" i="22"/>
  <c r="I26" i="22"/>
  <c r="E28" i="22"/>
  <c r="I28" i="10"/>
  <c r="I28" i="25" l="1"/>
  <c r="J28" i="25" s="1"/>
  <c r="L28" i="25"/>
  <c r="H28" i="25"/>
  <c r="I27" i="24"/>
  <c r="J27" i="24" s="1"/>
  <c r="L27" i="24"/>
  <c r="H27" i="24"/>
  <c r="I28" i="23"/>
  <c r="I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<sst xmlns="http://schemas.openxmlformats.org/spreadsheetml/2006/main" count="181" uniqueCount="44">
  <si>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</si>
  <si>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</si>
  <si>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</si>
  <si>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</si>
  <si>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</si>
  <si>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</si>
  <si>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</si>
  <si>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</si>
  <si>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</si>
  <si>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</si>
  <si>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</si>
  <si>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</si>
  <si>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</si>
  <si>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</si>
  <si>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</si>
  <si>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</si>
  <si>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</si>
  <si>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</si>
  <si>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</si>
  <si>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</si>
  <si>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</si>
  <si>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</si>
  <si>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</si>
  <si>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</si>
  <si>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</si>
  <si>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</si>
  <si>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</si>
  <si>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</si>
  <si>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</si>
  <si>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</si>
  <si>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</si>
  <si>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IAMB</t>
  </si>
  <si>
    <t>AMBIENTAL</t>
  </si>
  <si>
    <t>ERASTO DEL ÁNGEL PÉREZ</t>
  </si>
  <si>
    <t>JESSICA ALEJANDRA REYES LARIOS</t>
  </si>
  <si>
    <t>GESTION DE RESIDUOS</t>
  </si>
  <si>
    <t>606A</t>
  </si>
  <si>
    <t>MANEJO INTEGRADO DE CUENCAS</t>
  </si>
  <si>
    <t>806A</t>
  </si>
  <si>
    <t>PROBABILIDAD Y ESTADISTICA AMBIENTAL</t>
  </si>
  <si>
    <t>206A</t>
  </si>
  <si>
    <t>206B</t>
  </si>
  <si>
    <t>FEBRERO -JULIO 2023</t>
  </si>
  <si>
    <t>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</si>
</sst>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E17" sqref="E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4</v>
      </c>
      <c r="G8" s="4" t="s">
        <v>6</v>
      </c>
      <c r="H8" s="5">
        <v>3</v>
      </c>
      <c r="I8" s="35" t="s">
        <v>7</v>
      </c>
      <c r="J8" s="35"/>
      <c r="K8" s="35"/>
      <c r="L8" s="29" t="s">
        <v>42</v>
      </c>
      <c r="M8" s="29"/>
      <c r="N8" s="29"/>
    </row>
    <row r="10" spans="1:14" x14ac:dyDescent="0.2">
      <c r="A10" s="4" t="s">
        <v>8</v>
      </c>
      <c r="B10" s="29" t="s">
        <v>33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35</v>
      </c>
      <c r="B14" s="9">
        <v>1</v>
      </c>
      <c r="C14" s="9" t="s">
        <v>36</v>
      </c>
      <c r="D14" s="9" t="s">
        <v>31</v>
      </c>
      <c r="E14" s="9">
        <v>18</v>
      </c>
      <c r="F14" s="9">
        <v>18</v>
      </c>
      <c r="G14" s="9"/>
      <c r="H14" s="10"/>
      <c r="I14" s="9">
        <f t="shared" ref="I14:I28" si="0">(E14-SUM(F14:G14))-K14</f>
        <v>0</v>
      </c>
      <c r="J14" s="10"/>
      <c r="K14" s="9"/>
      <c r="L14" s="10"/>
      <c r="M14" s="9">
        <v>83.7</v>
      </c>
      <c r="N14" s="15">
        <v>0.44</v>
      </c>
    </row>
    <row r="15" spans="1:14" s="11" customFormat="1" x14ac:dyDescent="0.2">
      <c r="A15" s="8" t="s">
        <v>37</v>
      </c>
      <c r="B15" s="9">
        <v>1</v>
      </c>
      <c r="C15" s="9" t="s">
        <v>38</v>
      </c>
      <c r="D15" s="9" t="s">
        <v>31</v>
      </c>
      <c r="E15" s="9">
        <v>19</v>
      </c>
      <c r="F15" s="9">
        <v>19</v>
      </c>
      <c r="G15" s="9"/>
      <c r="H15" s="10"/>
      <c r="I15" s="9">
        <f t="shared" si="0"/>
        <v>0</v>
      </c>
      <c r="J15" s="10"/>
      <c r="K15" s="9"/>
      <c r="L15" s="10"/>
      <c r="M15" s="9">
        <v>83.6</v>
      </c>
      <c r="N15" s="15">
        <v>0.74</v>
      </c>
    </row>
    <row r="16" spans="1:14" s="11" customFormat="1" ht="25.5" x14ac:dyDescent="0.2">
      <c r="A16" s="8" t="s">
        <v>39</v>
      </c>
      <c r="B16" s="9">
        <v>1</v>
      </c>
      <c r="C16" s="9" t="s">
        <v>40</v>
      </c>
      <c r="D16" s="9" t="s">
        <v>31</v>
      </c>
      <c r="E16" s="9">
        <v>27</v>
      </c>
      <c r="F16" s="9">
        <v>27</v>
      </c>
      <c r="G16" s="9"/>
      <c r="H16" s="10"/>
      <c r="I16" s="9">
        <f t="shared" si="0"/>
        <v>0</v>
      </c>
      <c r="J16" s="10"/>
      <c r="K16" s="9"/>
      <c r="L16" s="10"/>
      <c r="M16" s="9">
        <v>81.400000000000006</v>
      </c>
      <c r="N16" s="15">
        <v>0.66700000000000004</v>
      </c>
    </row>
    <row r="17" spans="1:14" s="11" customFormat="1" ht="25.5" x14ac:dyDescent="0.2">
      <c r="A17" s="8" t="s">
        <v>39</v>
      </c>
      <c r="B17" s="9">
        <v>1</v>
      </c>
      <c r="C17" s="9" t="s">
        <v>41</v>
      </c>
      <c r="D17" s="9" t="s">
        <v>31</v>
      </c>
      <c r="E17" s="9">
        <v>32</v>
      </c>
      <c r="F17" s="9">
        <v>22</v>
      </c>
      <c r="G17" s="9"/>
      <c r="H17" s="10"/>
      <c r="I17" s="9">
        <f t="shared" si="0"/>
        <v>10</v>
      </c>
      <c r="J17" s="10"/>
      <c r="K17" s="9"/>
      <c r="L17" s="10"/>
      <c r="M17" s="9">
        <v>57</v>
      </c>
      <c r="N17" s="15">
        <v>0.69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86</v>
      </c>
      <c r="G28" s="17">
        <f>SUM(G14:G27)</f>
        <v>0</v>
      </c>
      <c r="H28" s="18"/>
      <c r="I28" s="17">
        <f t="shared" si="0"/>
        <v>10</v>
      </c>
      <c r="J28" s="18"/>
      <c r="K28" s="17">
        <f>SUM(K14:K27)</f>
        <v>0</v>
      </c>
      <c r="L28" s="18"/>
      <c r="M28" s="17">
        <f>AVERAGE(M14:M27)</f>
        <v>76.425000000000011</v>
      </c>
      <c r="N28" s="19"/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ERASTO DEL ÁNGEL PÉREZ</v>
      </c>
      <c r="C37" s="22"/>
      <c r="D37" s="22"/>
      <c r="E37" s="13"/>
      <c r="F37" s="13"/>
      <c r="G37" s="23" t="s">
        <v>34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B15" sqref="B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 -JULIO 2023</v>
      </c>
      <c r="M8" s="29"/>
      <c r="N8" s="29"/>
    </row>
    <row r="10" spans="1:14" x14ac:dyDescent="0.2">
      <c r="A10" s="4" t="s">
        <v>8</v>
      </c>
      <c r="B10" s="29" t="str">
        <f>'1'!B10</f>
        <v>ERASTO DEL ÁNGEL PÉREZ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GESTION DE RESIDUOS</v>
      </c>
      <c r="B14" s="9" t="s">
        <v>43</v>
      </c>
      <c r="C14" s="9" t="str">
        <f>'1'!C14</f>
        <v>606A</v>
      </c>
      <c r="D14" s="9" t="str">
        <f>'1'!D14</f>
        <v>IAMB</v>
      </c>
      <c r="E14" s="9">
        <f>'1'!E14</f>
        <v>18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 t="str">
        <f>'1'!A15</f>
        <v>MANEJO INTEGRADO DE CUENCAS</v>
      </c>
      <c r="B15" s="9">
        <v>2</v>
      </c>
      <c r="C15" s="9" t="str">
        <f>'1'!C15</f>
        <v>806A</v>
      </c>
      <c r="D15" s="9" t="str">
        <f>'1'!D15</f>
        <v>IAMB</v>
      </c>
      <c r="E15" s="9">
        <f>'1'!E15</f>
        <v>19</v>
      </c>
      <c r="F15" s="9">
        <v>15</v>
      </c>
      <c r="G15" s="9"/>
      <c r="H15" s="10"/>
      <c r="I15" s="9">
        <f t="shared" ref="I15:I28" si="0">(E15-SUM(F15:G15))-K15</f>
        <v>4</v>
      </c>
      <c r="J15" s="10"/>
      <c r="K15" s="9"/>
      <c r="L15" s="10"/>
      <c r="M15" s="9">
        <v>61.8</v>
      </c>
      <c r="N15" s="15">
        <v>0.79</v>
      </c>
    </row>
    <row r="16" spans="1:14" s="11" customFormat="1" ht="25.5" x14ac:dyDescent="0.2">
      <c r="A16" s="9" t="str">
        <f>'1'!A16</f>
        <v>PROBABILIDAD Y ESTADISTICA AMBIENTAL</v>
      </c>
      <c r="B16" s="9">
        <v>2</v>
      </c>
      <c r="C16" s="9" t="str">
        <f>'1'!C16</f>
        <v>206A</v>
      </c>
      <c r="D16" s="9" t="str">
        <f>'1'!D16</f>
        <v>IAMB</v>
      </c>
      <c r="E16" s="9">
        <f>'1'!E16</f>
        <v>27</v>
      </c>
      <c r="F16" s="9">
        <v>27</v>
      </c>
      <c r="G16" s="9"/>
      <c r="H16" s="10"/>
      <c r="I16" s="9">
        <f t="shared" si="0"/>
        <v>0</v>
      </c>
      <c r="J16" s="10"/>
      <c r="K16" s="9"/>
      <c r="L16" s="10"/>
      <c r="M16" s="9">
        <v>76.3</v>
      </c>
      <c r="N16" s="15">
        <v>0.44</v>
      </c>
    </row>
    <row r="17" spans="1:14" s="11" customFormat="1" ht="25.5" x14ac:dyDescent="0.2">
      <c r="A17" s="9" t="str">
        <f>'1'!A17</f>
        <v>PROBABILIDAD Y ESTADISTICA AMBIENTAL</v>
      </c>
      <c r="B17" s="9">
        <v>2</v>
      </c>
      <c r="C17" s="9" t="str">
        <f>'1'!C17</f>
        <v>206B</v>
      </c>
      <c r="D17" s="9" t="str">
        <f>'1'!D17</f>
        <v>IAMB</v>
      </c>
      <c r="E17" s="9">
        <f>'1'!E17</f>
        <v>32</v>
      </c>
      <c r="F17" s="9">
        <v>18</v>
      </c>
      <c r="G17" s="9"/>
      <c r="H17" s="10"/>
      <c r="I17" s="9">
        <f t="shared" si="0"/>
        <v>14</v>
      </c>
      <c r="J17" s="10"/>
      <c r="K17" s="9"/>
      <c r="L17" s="10"/>
      <c r="M17" s="9">
        <v>41.1</v>
      </c>
      <c r="N17" s="15">
        <v>0.56000000000000005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60</v>
      </c>
      <c r="G28" s="17">
        <f>SUM(G14:G27)</f>
        <v>0</v>
      </c>
      <c r="H28" s="18"/>
      <c r="I28" s="17">
        <f t="shared" si="0"/>
        <v>36</v>
      </c>
      <c r="J28" s="18"/>
      <c r="K28" s="17">
        <f>SUM(K14:K27)</f>
        <v>0</v>
      </c>
      <c r="L28" s="18"/>
      <c r="M28" s="17">
        <f>AVERAGE(M14:M27)</f>
        <v>59.733333333333327</v>
      </c>
      <c r="N28" s="19"/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ERASTO DEL ÁNGEL PÉREZ</v>
      </c>
      <c r="C37" s="22"/>
      <c r="D37" s="22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E17" sqref="E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 -JULIO 2023</v>
      </c>
      <c r="M8" s="29"/>
      <c r="N8" s="29"/>
    </row>
    <row r="10" spans="1:14" x14ac:dyDescent="0.2">
      <c r="A10" s="4" t="s">
        <v>8</v>
      </c>
      <c r="B10" s="29" t="str">
        <f>'1'!B10</f>
        <v>ERASTO DEL ÁNGEL PÉREZ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GESTION DE RESIDUOS</v>
      </c>
      <c r="B14" s="9">
        <v>2</v>
      </c>
      <c r="C14" s="9" t="str">
        <f>'1'!C14</f>
        <v>606A</v>
      </c>
      <c r="D14" s="9" t="str">
        <f>'1'!D14</f>
        <v>IAMB</v>
      </c>
      <c r="E14" s="9">
        <f>'1'!E14</f>
        <v>18</v>
      </c>
      <c r="F14" s="9">
        <v>14</v>
      </c>
      <c r="G14" s="9"/>
      <c r="H14" s="10"/>
      <c r="I14" s="9">
        <f t="shared" ref="I14:I28" si="0">(E14-SUM(F14:G14))-K14</f>
        <v>4</v>
      </c>
      <c r="J14" s="10"/>
      <c r="K14" s="9"/>
      <c r="L14" s="10"/>
      <c r="M14" s="9">
        <v>70.5</v>
      </c>
      <c r="N14" s="15">
        <v>0.8</v>
      </c>
    </row>
    <row r="15" spans="1:14" s="11" customFormat="1" x14ac:dyDescent="0.2">
      <c r="A15" s="9" t="str">
        <f>'1'!A15</f>
        <v>MANEJO INTEGRADO DE CUENCAS</v>
      </c>
      <c r="B15" s="9">
        <v>3</v>
      </c>
      <c r="C15" s="9" t="str">
        <f>'1'!C15</f>
        <v>806A</v>
      </c>
      <c r="D15" s="9" t="str">
        <f>'1'!D15</f>
        <v>IAMB</v>
      </c>
      <c r="E15" s="9">
        <f>'1'!E15</f>
        <v>19</v>
      </c>
      <c r="F15" s="9">
        <v>17</v>
      </c>
      <c r="G15" s="9"/>
      <c r="H15" s="10"/>
      <c r="I15" s="9">
        <f t="shared" si="0"/>
        <v>2</v>
      </c>
      <c r="J15" s="10"/>
      <c r="K15" s="9"/>
      <c r="L15" s="10"/>
      <c r="M15" s="9">
        <v>83</v>
      </c>
      <c r="N15" s="15">
        <v>0.65</v>
      </c>
    </row>
    <row r="16" spans="1:14" s="11" customFormat="1" ht="25.5" x14ac:dyDescent="0.2">
      <c r="A16" s="9" t="str">
        <f>'1'!A16</f>
        <v>PROBABILIDAD Y ESTADISTICA AMBIENTAL</v>
      </c>
      <c r="B16" s="9">
        <v>3</v>
      </c>
      <c r="C16" s="9" t="str">
        <f>'1'!C16</f>
        <v>206A</v>
      </c>
      <c r="D16" s="9" t="str">
        <f>'1'!D16</f>
        <v>IAMB</v>
      </c>
      <c r="E16" s="9">
        <f>'1'!E16</f>
        <v>27</v>
      </c>
      <c r="F16" s="9">
        <v>25</v>
      </c>
      <c r="G16" s="9"/>
      <c r="H16" s="10"/>
      <c r="I16" s="9">
        <f t="shared" si="0"/>
        <v>2</v>
      </c>
      <c r="J16" s="10"/>
      <c r="K16" s="9"/>
      <c r="L16" s="10"/>
      <c r="M16" s="9">
        <v>77</v>
      </c>
      <c r="N16" s="15">
        <v>0.61</v>
      </c>
    </row>
    <row r="17" spans="1:14" s="11" customFormat="1" ht="25.5" x14ac:dyDescent="0.2">
      <c r="A17" s="9" t="str">
        <f>'1'!A17</f>
        <v>PROBABILIDAD Y ESTADISTICA AMBIENTAL</v>
      </c>
      <c r="B17" s="9">
        <v>3</v>
      </c>
      <c r="C17" s="9" t="str">
        <f>'1'!C17</f>
        <v>206B</v>
      </c>
      <c r="D17" s="9" t="str">
        <f>'1'!D17</f>
        <v>IAMB</v>
      </c>
      <c r="E17" s="9">
        <f>'1'!E17</f>
        <v>32</v>
      </c>
      <c r="F17" s="9">
        <v>25</v>
      </c>
      <c r="G17" s="9"/>
      <c r="H17" s="10"/>
      <c r="I17" s="9">
        <f t="shared" si="0"/>
        <v>7</v>
      </c>
      <c r="J17" s="10"/>
      <c r="K17" s="9"/>
      <c r="L17" s="10"/>
      <c r="M17" s="9">
        <v>63</v>
      </c>
      <c r="N17" s="15">
        <v>0.79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81</v>
      </c>
      <c r="G28" s="17">
        <f>SUM(G14:G27)</f>
        <v>0</v>
      </c>
      <c r="H28" s="18"/>
      <c r="I28" s="17">
        <f t="shared" si="0"/>
        <v>15</v>
      </c>
      <c r="J28" s="18"/>
      <c r="K28" s="17">
        <f>SUM(K14:K27)</f>
        <v>0</v>
      </c>
      <c r="L28" s="18"/>
      <c r="M28" s="17">
        <f>AVERAGE(M14:M27)</f>
        <v>73.375</v>
      </c>
      <c r="N28" s="19"/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ERASTO DEL ÁNGEL PÉREZ</v>
      </c>
      <c r="C37" s="22"/>
      <c r="D37" s="22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zoomScale="85" zoomScaleNormal="85" zoomScaleSheetLayoutView="100" workbookViewId="0">
      <selection activeCell="Q23" sqref="Q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9" width="7.5703125" style="1" customWidth="1"/>
    <col min="10" max="10" width="8.710937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 -JULIO 2023</v>
      </c>
      <c r="M8" s="29"/>
      <c r="N8" s="29"/>
    </row>
    <row r="10" spans="1:14" x14ac:dyDescent="0.2">
      <c r="A10" s="4" t="s">
        <v>8</v>
      </c>
      <c r="B10" s="29" t="str">
        <f>'1'!B10</f>
        <v>ERASTO DEL ÁNGEL PÉREZ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GESTION DE RESIDUOS</v>
      </c>
      <c r="B14" s="9">
        <v>3</v>
      </c>
      <c r="C14" s="9" t="str">
        <f>'1'!C14</f>
        <v>606A</v>
      </c>
      <c r="D14" s="9" t="str">
        <f>'1'!D14</f>
        <v>IAMB</v>
      </c>
      <c r="E14" s="9">
        <f>'1'!E14</f>
        <v>18</v>
      </c>
      <c r="F14" s="9">
        <v>13</v>
      </c>
      <c r="G14" s="9"/>
      <c r="H14" s="10"/>
      <c r="I14" s="9">
        <f t="shared" ref="I14:I27" si="0">(E14-SUM(F14:G14))-K14</f>
        <v>5</v>
      </c>
      <c r="J14" s="10"/>
      <c r="K14" s="9"/>
      <c r="L14" s="10"/>
      <c r="M14" s="9">
        <v>68</v>
      </c>
      <c r="N14" s="15">
        <v>0.68</v>
      </c>
    </row>
    <row r="15" spans="1:14" s="11" customFormat="1" x14ac:dyDescent="0.2">
      <c r="A15" s="9" t="str">
        <f>'1'!A15</f>
        <v>MANEJO INTEGRADO DE CUENCAS</v>
      </c>
      <c r="B15" s="9">
        <v>4</v>
      </c>
      <c r="C15" s="9" t="str">
        <f>'1'!C15</f>
        <v>806A</v>
      </c>
      <c r="D15" s="9" t="str">
        <f>'1'!D15</f>
        <v>IAMB</v>
      </c>
      <c r="E15" s="9">
        <f>'1'!E15</f>
        <v>19</v>
      </c>
      <c r="F15" s="9">
        <v>14</v>
      </c>
      <c r="G15" s="9"/>
      <c r="H15" s="10"/>
      <c r="I15" s="9">
        <f t="shared" si="0"/>
        <v>5</v>
      </c>
      <c r="J15" s="10"/>
      <c r="K15" s="9"/>
      <c r="L15" s="10"/>
      <c r="M15" s="9">
        <v>65</v>
      </c>
      <c r="N15" s="15">
        <v>0.7</v>
      </c>
    </row>
    <row r="16" spans="1:14" s="11" customFormat="1" x14ac:dyDescent="0.2">
      <c r="A16" s="9" t="str">
        <f>'1'!A15</f>
        <v>MANEJO INTEGRADO DE CUENCAS</v>
      </c>
      <c r="B16" s="9">
        <v>5</v>
      </c>
      <c r="C16" s="9" t="str">
        <f>'1'!C15</f>
        <v>806A</v>
      </c>
      <c r="D16" s="9" t="str">
        <f>'1'!D16</f>
        <v>IAMB</v>
      </c>
      <c r="E16" s="9">
        <f>'1'!E15</f>
        <v>19</v>
      </c>
      <c r="F16" s="9">
        <v>18</v>
      </c>
      <c r="G16" s="9"/>
      <c r="H16" s="10"/>
      <c r="I16" s="9">
        <f t="shared" ref="I16" si="1">(E16-SUM(F16:G16))-K16</f>
        <v>1</v>
      </c>
      <c r="J16" s="10"/>
      <c r="K16" s="9"/>
      <c r="L16" s="10"/>
      <c r="M16" s="9">
        <v>74</v>
      </c>
      <c r="N16" s="15">
        <v>0.4</v>
      </c>
    </row>
    <row r="17" spans="1:14" s="11" customFormat="1" ht="25.5" x14ac:dyDescent="0.2">
      <c r="A17" s="9" t="str">
        <f>'1'!A16</f>
        <v>PROBABILIDAD Y ESTADISTICA AMBIENTAL</v>
      </c>
      <c r="B17" s="9">
        <v>4</v>
      </c>
      <c r="C17" s="9" t="str">
        <f>'1'!C16</f>
        <v>206A</v>
      </c>
      <c r="D17" s="9" t="str">
        <f>'1'!D16</f>
        <v>IAMB</v>
      </c>
      <c r="E17" s="9">
        <f>'1'!E16</f>
        <v>27</v>
      </c>
      <c r="F17" s="9">
        <v>19</v>
      </c>
      <c r="G17" s="9"/>
      <c r="H17" s="10"/>
      <c r="I17" s="9">
        <f t="shared" si="0"/>
        <v>8</v>
      </c>
      <c r="J17" s="10"/>
      <c r="K17" s="9"/>
      <c r="L17" s="10"/>
      <c r="M17" s="9">
        <v>65</v>
      </c>
      <c r="N17" s="15">
        <v>0.68</v>
      </c>
    </row>
    <row r="18" spans="1:14" s="11" customFormat="1" ht="25.5" x14ac:dyDescent="0.2">
      <c r="A18" s="9" t="str">
        <f>'1'!A16</f>
        <v>PROBABILIDAD Y ESTADISTICA AMBIENTAL</v>
      </c>
      <c r="B18" s="9">
        <v>5</v>
      </c>
      <c r="C18" s="9" t="str">
        <f>'1'!C16</f>
        <v>206A</v>
      </c>
      <c r="D18" s="9" t="str">
        <f>'1'!D16</f>
        <v>IAMB</v>
      </c>
      <c r="E18" s="9">
        <f>'1'!E16</f>
        <v>27</v>
      </c>
      <c r="F18" s="9">
        <v>18</v>
      </c>
      <c r="G18" s="9"/>
      <c r="H18" s="10"/>
      <c r="I18" s="9">
        <f t="shared" si="0"/>
        <v>9</v>
      </c>
      <c r="J18" s="10"/>
      <c r="K18" s="9"/>
      <c r="L18" s="10"/>
      <c r="M18" s="9">
        <v>58</v>
      </c>
      <c r="N18" s="15">
        <v>0.64</v>
      </c>
    </row>
    <row r="19" spans="1:14" s="11" customFormat="1" ht="25.5" x14ac:dyDescent="0.2">
      <c r="A19" s="9" t="str">
        <f>'1'!A16</f>
        <v>PROBABILIDAD Y ESTADISTICA AMBIENTAL</v>
      </c>
      <c r="B19" s="9">
        <v>6</v>
      </c>
      <c r="C19" s="9" t="str">
        <f>'1'!C16</f>
        <v>206A</v>
      </c>
      <c r="D19" s="9" t="str">
        <f>'1'!D16</f>
        <v>IAMB</v>
      </c>
      <c r="E19" s="9">
        <f>'1'!E16</f>
        <v>27</v>
      </c>
      <c r="F19" s="9">
        <v>20</v>
      </c>
      <c r="G19" s="9"/>
      <c r="H19" s="10"/>
      <c r="I19" s="9">
        <f t="shared" si="0"/>
        <v>7</v>
      </c>
      <c r="J19" s="10"/>
      <c r="K19" s="9"/>
      <c r="L19" s="10"/>
      <c r="M19" s="9">
        <v>63</v>
      </c>
      <c r="N19" s="15">
        <v>0.71</v>
      </c>
    </row>
    <row r="20" spans="1:14" s="11" customFormat="1" ht="25.5" x14ac:dyDescent="0.2">
      <c r="A20" s="9" t="str">
        <f>'1'!A17</f>
        <v>PROBABILIDAD Y ESTADISTICA AMBIENTAL</v>
      </c>
      <c r="B20" s="9">
        <v>4</v>
      </c>
      <c r="C20" s="9" t="str">
        <f>'1'!C17</f>
        <v>206B</v>
      </c>
      <c r="D20" s="9" t="str">
        <f>'1'!D17</f>
        <v>IAMB</v>
      </c>
      <c r="E20" s="9">
        <f>'1'!E17</f>
        <v>32</v>
      </c>
      <c r="F20" s="9">
        <v>21</v>
      </c>
      <c r="G20" s="9"/>
      <c r="H20" s="10"/>
      <c r="I20" s="9">
        <f t="shared" si="0"/>
        <v>11</v>
      </c>
      <c r="J20" s="10"/>
      <c r="K20" s="9"/>
      <c r="L20" s="10"/>
      <c r="M20" s="9">
        <v>48</v>
      </c>
      <c r="N20" s="15">
        <v>0.64</v>
      </c>
    </row>
    <row r="21" spans="1:14" s="11" customFormat="1" ht="25.5" x14ac:dyDescent="0.2">
      <c r="A21" s="9" t="str">
        <f>'1'!A17</f>
        <v>PROBABILIDAD Y ESTADISTICA AMBIENTAL</v>
      </c>
      <c r="B21" s="9">
        <v>5</v>
      </c>
      <c r="C21" s="9" t="str">
        <f>'1'!C17</f>
        <v>206B</v>
      </c>
      <c r="D21" s="9" t="str">
        <f>'1'!D17</f>
        <v>IAMB</v>
      </c>
      <c r="E21" s="9">
        <f>'1'!E17</f>
        <v>32</v>
      </c>
      <c r="F21" s="9">
        <v>21</v>
      </c>
      <c r="G21" s="9"/>
      <c r="H21" s="10"/>
      <c r="I21" s="9">
        <f t="shared" si="0"/>
        <v>11</v>
      </c>
      <c r="J21" s="10"/>
      <c r="K21" s="9"/>
      <c r="L21" s="10"/>
      <c r="M21" s="9">
        <v>57</v>
      </c>
      <c r="N21" s="15">
        <v>0.64</v>
      </c>
    </row>
    <row r="22" spans="1:14" s="11" customFormat="1" ht="25.5" x14ac:dyDescent="0.2">
      <c r="A22" s="9" t="str">
        <f>'1'!A17</f>
        <v>PROBABILIDAD Y ESTADISTICA AMBIENTAL</v>
      </c>
      <c r="B22" s="9">
        <v>6</v>
      </c>
      <c r="C22" s="9" t="str">
        <f>'1'!C17</f>
        <v>206B</v>
      </c>
      <c r="D22" s="9" t="str">
        <f>'1'!D17</f>
        <v>IAMB</v>
      </c>
      <c r="E22" s="9">
        <f>'1'!E17</f>
        <v>32</v>
      </c>
      <c r="F22" s="9">
        <v>18</v>
      </c>
      <c r="G22" s="9"/>
      <c r="H22" s="10"/>
      <c r="I22" s="9">
        <f t="shared" si="0"/>
        <v>14</v>
      </c>
      <c r="J22" s="10"/>
      <c r="K22" s="9"/>
      <c r="L22" s="10"/>
      <c r="M22" s="9">
        <v>45</v>
      </c>
      <c r="N22" s="15">
        <v>0.55000000000000004</v>
      </c>
    </row>
    <row r="23" spans="1:14" s="11" customFormat="1" x14ac:dyDescent="0.2"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ref="H23:H26" si="2">F23/E23</f>
        <v>#DIV/0!</v>
      </c>
      <c r="I23" s="9">
        <f t="shared" si="0"/>
        <v>0</v>
      </c>
      <c r="J23" s="10" t="e">
        <f t="shared" ref="J23:J27" si="3">I23/E23</f>
        <v>#DIV/0!</v>
      </c>
      <c r="K23" s="9"/>
      <c r="L23" s="10" t="e">
        <f t="shared" ref="L23:L27" si="4">K23/E23</f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4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4"/>
        <v>#DIV/0!</v>
      </c>
      <c r="M25" s="9"/>
      <c r="N25" s="15"/>
    </row>
    <row r="26" spans="1:14" s="11" customFormat="1" ht="16.5" customHeight="1" x14ac:dyDescent="0.2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4"/>
        <v>#DIV/0!</v>
      </c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233</v>
      </c>
      <c r="F27" s="17">
        <f>SUM(F14:F26)</f>
        <v>162</v>
      </c>
      <c r="G27" s="17">
        <f>SUM(G14:G26)</f>
        <v>0</v>
      </c>
      <c r="H27" s="18">
        <f>SUM(F27:G27)/E27</f>
        <v>0.69527896995708149</v>
      </c>
      <c r="I27" s="17">
        <f t="shared" si="0"/>
        <v>71</v>
      </c>
      <c r="J27" s="18">
        <f t="shared" si="3"/>
        <v>0.30472103004291845</v>
      </c>
      <c r="K27" s="17">
        <f>SUM(K14:K26)</f>
        <v>0</v>
      </c>
      <c r="L27" s="18">
        <f t="shared" si="4"/>
        <v>0</v>
      </c>
      <c r="M27" s="17">
        <f>AVERAGE(M14:M26)</f>
        <v>60.333333333333336</v>
      </c>
      <c r="N27" s="19">
        <f>AVERAGE(N14:N26)</f>
        <v>0.62666666666666659</v>
      </c>
    </row>
    <row r="29" spans="1:14" ht="120" customHeight="1" x14ac:dyDescent="0.2">
      <c r="A29" s="32" t="s">
        <v>26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</row>
    <row r="31" spans="1:14" x14ac:dyDescent="0.2">
      <c r="A31" s="12"/>
    </row>
    <row r="32" spans="1:14" x14ac:dyDescent="0.2">
      <c r="B32" s="26" t="s">
        <v>27</v>
      </c>
      <c r="C32" s="26"/>
      <c r="D32" s="26"/>
      <c r="G32" s="27" t="s">
        <v>28</v>
      </c>
      <c r="H32" s="27"/>
      <c r="I32" s="27"/>
      <c r="J32" s="27"/>
    </row>
    <row r="33" spans="1:10" ht="62.25" customHeight="1" x14ac:dyDescent="0.2">
      <c r="B33" s="28"/>
      <c r="C33" s="28"/>
      <c r="D33" s="28"/>
      <c r="G33" s="29"/>
      <c r="H33" s="29"/>
      <c r="I33" s="29"/>
      <c r="J33" s="29"/>
    </row>
    <row r="34" spans="1:10" hidden="1" x14ac:dyDescent="0.2">
      <c r="A34" s="21" t="e">
        <v>#REF!</v>
      </c>
      <c r="B34" s="21"/>
      <c r="C34" s="6"/>
      <c r="E34" s="21"/>
      <c r="F34" s="21"/>
      <c r="G34" s="21"/>
      <c r="H34" s="21"/>
    </row>
    <row r="35" spans="1:10" hidden="1" x14ac:dyDescent="0.2"/>
    <row r="36" spans="1:10" ht="45" customHeight="1" x14ac:dyDescent="0.2">
      <c r="B36" s="22" t="str">
        <f>B10</f>
        <v>ERASTO DEL ÁNGEL PÉREZ</v>
      </c>
      <c r="C36" s="22"/>
      <c r="D36" s="22"/>
      <c r="E36" s="13"/>
      <c r="F36" s="13"/>
      <c r="G36" s="22" t="s">
        <v>34</v>
      </c>
      <c r="H36" s="22"/>
      <c r="I36" s="22"/>
      <c r="J36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1" zoomScale="85" zoomScaleNormal="85" zoomScaleSheetLayoutView="100" workbookViewId="0">
      <selection activeCell="Q15" sqref="Q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 -JULIO 2023</v>
      </c>
      <c r="M8" s="29"/>
      <c r="N8" s="29"/>
    </row>
    <row r="10" spans="1:14" x14ac:dyDescent="0.2">
      <c r="A10" s="4" t="s">
        <v>8</v>
      </c>
      <c r="B10" s="29" t="str">
        <f>'1'!B10</f>
        <v>ERASTO DEL ÁNGEL PÉREZ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GESTION DE RESIDUOS</v>
      </c>
      <c r="B14" s="9"/>
      <c r="C14" s="9" t="str">
        <f>'1'!C14</f>
        <v>606A</v>
      </c>
      <c r="D14" s="9" t="str">
        <f>'1'!D14</f>
        <v>IAMB</v>
      </c>
      <c r="E14" s="9">
        <f>'1'!E14</f>
        <v>18</v>
      </c>
      <c r="F14" s="9">
        <v>26</v>
      </c>
      <c r="G14" s="9">
        <v>3</v>
      </c>
      <c r="H14" s="10">
        <f t="shared" ref="H14:H27" si="0">F14/E14</f>
        <v>1.4444444444444444</v>
      </c>
      <c r="I14" s="9">
        <f t="shared" ref="I14:I28" si="1">(E14-SUM(F14:G14))-K14</f>
        <v>-11</v>
      </c>
      <c r="J14" s="10">
        <f t="shared" ref="J14:J28" si="2">I14/E14</f>
        <v>-0.61111111111111116</v>
      </c>
      <c r="K14" s="9"/>
      <c r="L14" s="10">
        <f t="shared" ref="L14:L28" si="3">K14/E14</f>
        <v>0</v>
      </c>
      <c r="M14" s="9">
        <v>85</v>
      </c>
      <c r="N14" s="15">
        <v>0.84</v>
      </c>
    </row>
    <row r="15" spans="1:14" s="11" customFormat="1" x14ac:dyDescent="0.2">
      <c r="A15" s="9" t="str">
        <f>'1'!A15</f>
        <v>MANEJO INTEGRADO DE CUENCAS</v>
      </c>
      <c r="B15" s="9"/>
      <c r="C15" s="9" t="str">
        <f>'1'!C15</f>
        <v>806A</v>
      </c>
      <c r="D15" s="9" t="str">
        <f>'1'!D15</f>
        <v>IAMB</v>
      </c>
      <c r="E15" s="9">
        <f>'1'!E15</f>
        <v>19</v>
      </c>
      <c r="F15" s="9">
        <v>16</v>
      </c>
      <c r="G15" s="9">
        <v>14</v>
      </c>
      <c r="H15" s="10">
        <f t="shared" si="0"/>
        <v>0.84210526315789469</v>
      </c>
      <c r="I15" s="9">
        <f t="shared" si="1"/>
        <v>-11</v>
      </c>
      <c r="J15" s="10">
        <f t="shared" si="2"/>
        <v>-0.57894736842105265</v>
      </c>
      <c r="K15" s="9"/>
      <c r="L15" s="10">
        <f t="shared" si="3"/>
        <v>0</v>
      </c>
      <c r="M15" s="9">
        <v>77</v>
      </c>
      <c r="N15" s="15">
        <v>0.63</v>
      </c>
    </row>
    <row r="16" spans="1:14" s="11" customFormat="1" ht="25.5" x14ac:dyDescent="0.2">
      <c r="A16" s="9" t="str">
        <f>'1'!A16</f>
        <v>PROBABILIDAD Y ESTADISTICA AMBIENTAL</v>
      </c>
      <c r="B16" s="9"/>
      <c r="C16" s="9" t="str">
        <f>'1'!C16</f>
        <v>206A</v>
      </c>
      <c r="D16" s="9" t="str">
        <f>'1'!D16</f>
        <v>IAMB</v>
      </c>
      <c r="E16" s="9">
        <f>'1'!E16</f>
        <v>27</v>
      </c>
      <c r="F16" s="9">
        <v>33</v>
      </c>
      <c r="G16" s="9"/>
      <c r="H16" s="10">
        <f t="shared" si="0"/>
        <v>1.2222222222222223</v>
      </c>
      <c r="I16" s="9">
        <f t="shared" si="1"/>
        <v>-6</v>
      </c>
      <c r="J16" s="10">
        <f t="shared" si="2"/>
        <v>-0.22222222222222221</v>
      </c>
      <c r="K16" s="9"/>
      <c r="L16" s="10">
        <f t="shared" si="3"/>
        <v>0</v>
      </c>
      <c r="M16" s="9">
        <v>94</v>
      </c>
      <c r="N16" s="15">
        <v>0.57999999999999996</v>
      </c>
    </row>
    <row r="17" spans="1:14" s="11" customFormat="1" ht="25.5" x14ac:dyDescent="0.2">
      <c r="A17" s="9" t="str">
        <f>'1'!A17</f>
        <v>PROBABILIDAD Y ESTADISTICA AMBIENTAL</v>
      </c>
      <c r="B17" s="9"/>
      <c r="C17" s="9" t="str">
        <f>'1'!C17</f>
        <v>206B</v>
      </c>
      <c r="D17" s="9" t="str">
        <f>'1'!D17</f>
        <v>IAMB</v>
      </c>
      <c r="E17" s="9">
        <f>'1'!E17</f>
        <v>32</v>
      </c>
      <c r="F17" s="9">
        <v>9</v>
      </c>
      <c r="G17" s="9">
        <v>10</v>
      </c>
      <c r="H17" s="10">
        <f t="shared" si="0"/>
        <v>0.28125</v>
      </c>
      <c r="I17" s="9">
        <f t="shared" si="1"/>
        <v>13</v>
      </c>
      <c r="J17" s="10">
        <f t="shared" si="2"/>
        <v>0.40625</v>
      </c>
      <c r="K17" s="9"/>
      <c r="L17" s="10">
        <f t="shared" si="3"/>
        <v>0</v>
      </c>
      <c r="M17" s="9">
        <v>86</v>
      </c>
      <c r="N17" s="15">
        <v>0.37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>
        <v>11</v>
      </c>
      <c r="G18" s="9">
        <v>5</v>
      </c>
      <c r="H18" s="10" t="e">
        <f t="shared" si="0"/>
        <v>#DIV/0!</v>
      </c>
      <c r="I18" s="9">
        <f t="shared" si="1"/>
        <v>-16</v>
      </c>
      <c r="J18" s="10" t="e">
        <f t="shared" si="2"/>
        <v>#DIV/0!</v>
      </c>
      <c r="K18" s="9"/>
      <c r="L18" s="10" t="e">
        <f t="shared" si="3"/>
        <v>#DIV/0!</v>
      </c>
      <c r="M18" s="9">
        <v>84</v>
      </c>
      <c r="N18" s="15">
        <v>0.66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95</v>
      </c>
      <c r="G28" s="17">
        <f>SUM(G14:G27)</f>
        <v>32</v>
      </c>
      <c r="H28" s="18">
        <f>SUM(F28:G28)/E28</f>
        <v>1.3229166666666667</v>
      </c>
      <c r="I28" s="17">
        <f t="shared" si="1"/>
        <v>-31</v>
      </c>
      <c r="J28" s="18">
        <f t="shared" si="2"/>
        <v>-0.32291666666666669</v>
      </c>
      <c r="K28" s="17">
        <f>SUM(K14:K27)</f>
        <v>0</v>
      </c>
      <c r="L28" s="18">
        <f t="shared" si="3"/>
        <v>0</v>
      </c>
      <c r="M28" s="17">
        <f>AVERAGE(M14:M27)</f>
        <v>85.2</v>
      </c>
      <c r="N28" s="19">
        <f>AVERAGE(N14:N27)</f>
        <v>0.61599999999999999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ERASTO DEL ÁNGEL PÉREZ</v>
      </c>
      <c r="C37" s="22"/>
      <c r="D37" s="22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ASUS</cp:lastModifiedBy>
  <cp:revision/>
  <dcterms:created xsi:type="dcterms:W3CDTF">2021-11-22T14:45:25Z</dcterms:created>
  <dcterms:modified xsi:type="dcterms:W3CDTF">2023-06-23T19:33:15Z</dcterms:modified>
  <cp:category/>
  <cp:contentStatus/>
</cp:coreProperties>
</file>