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"/>
    </mc:Choice>
  </mc:AlternateContent>
  <bookViews>
    <workbookView xWindow="0" yWindow="0" windowWidth="20490" windowHeight="7200" activeTab="1"/>
  </bookViews>
  <sheets>
    <sheet name="GESTION DE RES" sheetId="1" r:id="rId1"/>
    <sheet name="CUENCAS" sheetId="3" r:id="rId2"/>
    <sheet name="PROB Y ESTAD 2A" sheetId="4" r:id="rId3"/>
    <sheet name="PROB Y EST 2B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5" l="1"/>
  <c r="K56" i="5"/>
  <c r="J60" i="5" l="1"/>
  <c r="J59" i="5"/>
  <c r="J60" i="3"/>
  <c r="J59" i="3"/>
  <c r="J60" i="1"/>
  <c r="J59" i="1"/>
  <c r="J55" i="1"/>
  <c r="J58" i="3" l="1"/>
  <c r="J57" i="3"/>
  <c r="Q9" i="3"/>
  <c r="K55" i="3"/>
  <c r="L55" i="3"/>
  <c r="M55" i="3"/>
  <c r="N55" i="3"/>
  <c r="O55" i="3"/>
  <c r="P55" i="3"/>
  <c r="J55" i="3"/>
  <c r="K54" i="3"/>
  <c r="L54" i="3"/>
  <c r="M54" i="3"/>
  <c r="N54" i="3"/>
  <c r="O54" i="3"/>
  <c r="P54" i="3"/>
  <c r="J54" i="3"/>
  <c r="B28" i="3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11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Q34" i="4" l="1"/>
  <c r="Q32" i="4"/>
  <c r="Q30" i="4"/>
  <c r="Q28" i="4"/>
  <c r="Q27" i="4"/>
  <c r="Q29" i="4"/>
  <c r="Q31" i="4"/>
  <c r="Q33" i="4"/>
  <c r="Q35" i="4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P55" i="5"/>
  <c r="P58" i="5" s="1"/>
  <c r="O55" i="5"/>
  <c r="N55" i="5"/>
  <c r="N58" i="5" s="1"/>
  <c r="M55" i="5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P58" i="3" s="1"/>
  <c r="O56" i="3"/>
  <c r="N56" i="3"/>
  <c r="M56" i="3"/>
  <c r="L56" i="3"/>
  <c r="K56" i="3"/>
  <c r="K58" i="3" s="1"/>
  <c r="J56" i="3"/>
  <c r="O58" i="3"/>
  <c r="N58" i="3"/>
  <c r="M58" i="3"/>
  <c r="L58" i="3"/>
  <c r="P57" i="3"/>
  <c r="O57" i="3"/>
  <c r="N57" i="3"/>
  <c r="M57" i="3"/>
  <c r="L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16" i="3"/>
  <c r="Q27" i="3"/>
  <c r="Q26" i="3"/>
  <c r="Q25" i="3"/>
  <c r="Q24" i="3"/>
  <c r="Q23" i="3"/>
  <c r="Q22" i="3"/>
  <c r="Q21" i="3"/>
  <c r="Q20" i="3"/>
  <c r="Q19" i="3"/>
  <c r="Q18" i="3"/>
  <c r="Q17" i="3"/>
  <c r="Q15" i="3"/>
  <c r="Q14" i="3"/>
  <c r="Q13" i="3"/>
  <c r="Q12" i="3"/>
  <c r="Q11" i="3"/>
  <c r="Q10" i="3"/>
  <c r="B10" i="3"/>
  <c r="Q56" i="5" l="1"/>
  <c r="L58" i="4"/>
  <c r="N58" i="4"/>
  <c r="P58" i="4"/>
  <c r="K57" i="3"/>
  <c r="K58" i="4"/>
  <c r="M58" i="4"/>
  <c r="O58" i="4"/>
  <c r="Q56" i="4"/>
  <c r="K58" i="5"/>
  <c r="M58" i="5"/>
  <c r="O58" i="5"/>
  <c r="J58" i="5"/>
  <c r="Q56" i="3"/>
  <c r="Q56" i="6"/>
  <c r="M58" i="6"/>
  <c r="O58" i="6"/>
  <c r="Q54" i="6"/>
  <c r="Q57" i="6" s="1"/>
  <c r="Q55" i="6"/>
  <c r="Q58" i="6" s="1"/>
  <c r="Q54" i="5"/>
  <c r="Q55" i="5"/>
  <c r="Q58" i="5" s="1"/>
  <c r="J58" i="4"/>
  <c r="Q54" i="4"/>
  <c r="Q57" i="4" s="1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4" i="1"/>
  <c r="Q57" i="5" l="1"/>
  <c r="Q58" i="4"/>
  <c r="Q57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<sst xmlns="http://schemas.openxmlformats.org/spreadsheetml/2006/main" count="233" uniqueCount="129">
  <si>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</si>
  <si>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</si>
  <si>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</si>
  <si>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</si>
  <si>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</si>
  <si>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</si>
  <si>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</si>
  <si>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</si>
  <si>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</si>
  <si>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</si>
  <si>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</si>
  <si>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</si>
  <si>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</si>
  <si>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</si>
  <si>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</si>
  <si>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</si>
  <si>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</si>
  <si>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</si>
  <si>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</si>
  <si>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</si>
  <si>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</si>
  <si>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</si>
  <si>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</si>
  <si>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</si>
  <si>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BAXIN NOLASCO EMILY DARINA</t>
  </si>
  <si>
    <t>CHAPOL VENTURA LUIS YAHIR</t>
  </si>
  <si>
    <t>CHAVEZ ALEJO KARINA</t>
  </si>
  <si>
    <t>DOMINGUEZ MARCIAL ANGIE MADAI</t>
  </si>
  <si>
    <t>GAPI FARARONI DIANA JACQUELYNE</t>
  </si>
  <si>
    <t>HERNANDEZ ANTEMATE ROSA MARIA</t>
  </si>
  <si>
    <t>GIL MONTAN ERICK JOEL</t>
  </si>
  <si>
    <t>GOMEZ HERNANDEZ MELANIE</t>
  </si>
  <si>
    <t>JIMENEZ TENORIO JORGE ANTONIO</t>
  </si>
  <si>
    <t>LUCHO DOMINGUEZ INGRID  ILIANA</t>
  </si>
  <si>
    <t>MALAGA BUSTAMANTE CARLOS</t>
  </si>
  <si>
    <t>NUÑEZ CHAGALA JENNIFER</t>
  </si>
  <si>
    <t>OLEA MIROS OSCAR ALBERTO</t>
  </si>
  <si>
    <t>ORTEGA LOZADA EDGAR ANTONIO</t>
  </si>
  <si>
    <t>QUINTANAR REYES ANGEL KALEB</t>
  </si>
  <si>
    <t>RUIZ SUAREZ SAEL</t>
  </si>
  <si>
    <t>SANCHEZ GARCIA MARLA IVETTE</t>
  </si>
  <si>
    <t>ZACARIAS ALVAREZ DAVID ENRIQUE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</si>
  <si>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</si>
  <si>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</si>
  <si>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</si>
  <si>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</si>
  <si>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</si>
  <si>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</si>
  <si>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</si>
  <si>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</si>
  <si>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</si>
  <si>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MARTINEZ ANTEMATE JOHANA ITZEL</t>
  </si>
  <si>
    <t>MAYO ZAPOT DAVID</t>
  </si>
  <si>
    <t>MORALES   DAVID  LEZLIE AMERICA</t>
  </si>
  <si>
    <t>ORTIZ   CAPI  AISLINN</t>
  </si>
  <si>
    <t>ROSAS   TOTO  DIANA ITZEL</t>
  </si>
  <si>
    <t>SINACA   MONTIEL  ANAID</t>
  </si>
  <si>
    <t>SOSA   DOMINGUEZ  DONAJI GUADALUPE</t>
  </si>
  <si>
    <t>SUAREZ  MEDINA  ARTURO EMMANUEL</t>
  </si>
  <si>
    <t>FLORES   CERVANTES  ANA LUISA</t>
  </si>
  <si>
    <t>Barrera Flores Milagros Del Carmen</t>
  </si>
  <si>
    <t>Belli Fiscal Maritza Guadalupe</t>
  </si>
  <si>
    <t>Blanco Gonzalez Kevin De Jesus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</si>
  <si>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</si>
  <si>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</si>
  <si>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</si>
  <si>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</si>
  <si>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</si>
  <si>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Chontal Muñoz Carlos Manuel</t>
  </si>
  <si>
    <t>Cortez Estrada Omar</t>
  </si>
  <si>
    <t>Dominguez Marcos Juan Carlos</t>
  </si>
  <si>
    <t>Figueroa Cruz Maritza</t>
  </si>
  <si>
    <t>Garcia Moreno Marco Antonio</t>
  </si>
  <si>
    <t>Gómez Berdón Joel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</si>
  <si>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</si>
  <si>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</si>
  <si>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</si>
  <si>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</si>
  <si>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</si>
  <si>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</si>
  <si>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</si>
  <si>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Quino Velazco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</si>
  <si>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</si>
  <si>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</si>
  <si>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</si>
  <si>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</si>
  <si>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</si>
  <si>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Abrahan Olea America Litzania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</si>
  <si>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</si>
  <si>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</si>
  <si>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</si>
  <si>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</si>
  <si>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</si>
  <si>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</si>
  <si>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</si>
  <si>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</si>
  <si>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</si>
  <si>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</si>
  <si>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Daralis Malinalli</t>
  </si>
  <si>
    <t>Franco Vela Adrian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</si>
  <si>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</si>
  <si>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</si>
  <si>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</si>
  <si>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</si>
  <si>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</si>
  <si>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</si>
  <si>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</si>
  <si>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Meza Catellanos Karla Estefania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</si>
  <si>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</si>
  <si>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</si>
  <si>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</si>
  <si>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</si>
  <si>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</si>
  <si>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</si>
  <si>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Rojas Lopez Ruben</t>
  </si>
  <si>
    <t>Sanchez Bustamante Carlos Julian</t>
  </si>
  <si>
    <t>Temich Martinez Marisol De Jesus</t>
  </si>
  <si>
    <t>Vazquez Chacha Guillermo Osiris</t>
  </si>
  <si>
    <t>GESTIÓN DE RESIDUOS</t>
  </si>
  <si>
    <t>FEB  JULIO 2023</t>
  </si>
  <si>
    <t>ERASTO DEL ANGEL PEREZ</t>
  </si>
  <si>
    <t>606A</t>
  </si>
  <si>
    <t>806A</t>
  </si>
  <si>
    <t>PROBABILIDAD Y ESTADISTICA AMBIENTAL</t>
  </si>
  <si>
    <t>FEB JULIO 2023</t>
  </si>
  <si>
    <t>206B</t>
  </si>
  <si>
    <t>206A</t>
  </si>
  <si>
    <t>MANEJO INTEGRADO DE CUENCAS</t>
  </si>
  <si>
    <t>Mexicano Gonzalez Isabela Montserrat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</si>
</sst>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0" fillId="0" borderId="0" xfId="1" applyFont="1"/>
    <xf numFmtId="0" fontId="2" fillId="0" borderId="2" xfId="0" applyFont="1" applyBorder="1"/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8" fillId="0" borderId="2" xfId="0" applyFont="1" applyBorder="1"/>
    <xf numFmtId="0" fontId="8" fillId="0" borderId="2" xfId="0" applyFont="1" applyFill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/>
  </cellXfs>
  <cellStyles count="2">
    <cellStyle name="Normal" xfId="0" builtinId="0"/>
    <cellStyle name="Porcentaje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0" zoomScale="84" zoomScaleNormal="84" workbookViewId="0">
      <selection activeCell="U29" sqref="U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 x14ac:dyDescent="0.25">
      <c r="C4" t="s">
        <v>0</v>
      </c>
      <c r="D4" s="52" t="s">
        <v>118</v>
      </c>
      <c r="E4" s="52"/>
      <c r="F4" s="52"/>
      <c r="G4" s="52"/>
      <c r="I4" t="s">
        <v>1</v>
      </c>
      <c r="J4" s="53" t="s">
        <v>121</v>
      </c>
      <c r="K4" s="53"/>
      <c r="M4" t="s">
        <v>2</v>
      </c>
      <c r="N4" s="54">
        <v>45009</v>
      </c>
      <c r="O4" s="5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 t="s">
        <v>119</v>
      </c>
      <c r="E6" s="53"/>
      <c r="F6" s="53"/>
      <c r="G6" s="53"/>
      <c r="I6" s="45" t="s">
        <v>22</v>
      </c>
      <c r="J6" s="45"/>
      <c r="K6" s="46" t="s">
        <v>120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59" t="s">
        <v>24</v>
      </c>
      <c r="E9" s="60"/>
      <c r="F9" s="60"/>
      <c r="G9" s="60"/>
      <c r="H9" s="60"/>
      <c r="I9" s="61"/>
      <c r="J9" s="36">
        <v>85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12.142857142857142</v>
      </c>
    </row>
    <row r="10" spans="2:18" x14ac:dyDescent="0.25">
      <c r="B10" s="7">
        <f>B9+1</f>
        <v>2</v>
      </c>
      <c r="C10" s="7"/>
      <c r="D10" s="62" t="s">
        <v>25</v>
      </c>
      <c r="E10" s="63"/>
      <c r="F10" s="63"/>
      <c r="G10" s="63"/>
      <c r="H10" s="63"/>
      <c r="I10" s="64"/>
      <c r="J10" s="36">
        <v>80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11.428571428571429</v>
      </c>
    </row>
    <row r="11" spans="2:18" x14ac:dyDescent="0.25">
      <c r="B11" s="7">
        <f t="shared" ref="B11:B53" si="1">B10+1</f>
        <v>3</v>
      </c>
      <c r="C11" s="7"/>
      <c r="D11" s="56" t="s">
        <v>26</v>
      </c>
      <c r="E11" s="57"/>
      <c r="F11" s="57"/>
      <c r="G11" s="57"/>
      <c r="H11" s="57"/>
      <c r="I11" s="58"/>
      <c r="J11" s="36">
        <v>85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12.142857142857142</v>
      </c>
    </row>
    <row r="12" spans="2:18" x14ac:dyDescent="0.25">
      <c r="B12" s="7">
        <f t="shared" si="1"/>
        <v>4</v>
      </c>
      <c r="C12" s="7"/>
      <c r="D12" s="56" t="s">
        <v>27</v>
      </c>
      <c r="E12" s="57"/>
      <c r="F12" s="57"/>
      <c r="G12" s="57"/>
      <c r="H12" s="57"/>
      <c r="I12" s="58"/>
      <c r="J12" s="36">
        <v>80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11.428571428571429</v>
      </c>
    </row>
    <row r="13" spans="2:18" x14ac:dyDescent="0.25">
      <c r="B13" s="7">
        <f t="shared" si="1"/>
        <v>5</v>
      </c>
      <c r="C13" s="7"/>
      <c r="D13" s="56" t="s">
        <v>28</v>
      </c>
      <c r="E13" s="57"/>
      <c r="F13" s="57"/>
      <c r="G13" s="57"/>
      <c r="H13" s="57"/>
      <c r="I13" s="58"/>
      <c r="J13" s="36">
        <v>88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12.571428571428571</v>
      </c>
    </row>
    <row r="14" spans="2:18" x14ac:dyDescent="0.25">
      <c r="B14" s="7">
        <f t="shared" si="1"/>
        <v>6</v>
      </c>
      <c r="C14" s="7"/>
      <c r="D14" s="56" t="s">
        <v>29</v>
      </c>
      <c r="E14" s="57"/>
      <c r="F14" s="57"/>
      <c r="G14" s="57"/>
      <c r="H14" s="57"/>
      <c r="I14" s="58"/>
      <c r="J14" s="36">
        <v>90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12.857142857142858</v>
      </c>
    </row>
    <row r="15" spans="2:18" x14ac:dyDescent="0.25">
      <c r="B15" s="7">
        <f t="shared" si="1"/>
        <v>7</v>
      </c>
      <c r="C15" s="7"/>
      <c r="D15" s="65" t="s">
        <v>30</v>
      </c>
      <c r="E15" s="66"/>
      <c r="F15" s="66"/>
      <c r="G15" s="66"/>
      <c r="H15" s="66"/>
      <c r="I15" s="67"/>
      <c r="J15" s="36">
        <v>80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11.428571428571429</v>
      </c>
    </row>
    <row r="16" spans="2:18" x14ac:dyDescent="0.25">
      <c r="B16" s="7">
        <f t="shared" si="1"/>
        <v>8</v>
      </c>
      <c r="C16" s="7"/>
      <c r="D16" s="59" t="s">
        <v>31</v>
      </c>
      <c r="E16" s="60"/>
      <c r="F16" s="60"/>
      <c r="G16" s="60"/>
      <c r="H16" s="60"/>
      <c r="I16" s="61"/>
      <c r="J16" s="36">
        <v>80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11.428571428571429</v>
      </c>
    </row>
    <row r="17" spans="2:17" x14ac:dyDescent="0.25">
      <c r="B17" s="7">
        <f t="shared" si="1"/>
        <v>9</v>
      </c>
      <c r="C17" s="7"/>
      <c r="D17" s="56" t="s">
        <v>32</v>
      </c>
      <c r="E17" s="57"/>
      <c r="F17" s="57"/>
      <c r="G17" s="57"/>
      <c r="H17" s="57"/>
      <c r="I17" s="58"/>
      <c r="J17" s="36">
        <v>80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11.428571428571429</v>
      </c>
    </row>
    <row r="18" spans="2:17" x14ac:dyDescent="0.25">
      <c r="B18" s="7">
        <f t="shared" si="1"/>
        <v>10</v>
      </c>
      <c r="C18" s="7"/>
      <c r="D18" s="56" t="s">
        <v>33</v>
      </c>
      <c r="E18" s="57"/>
      <c r="F18" s="57"/>
      <c r="G18" s="57"/>
      <c r="H18" s="57"/>
      <c r="I18" s="58"/>
      <c r="J18" s="36">
        <v>80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11.428571428571429</v>
      </c>
    </row>
    <row r="19" spans="2:17" x14ac:dyDescent="0.25">
      <c r="B19" s="7">
        <f t="shared" si="1"/>
        <v>11</v>
      </c>
      <c r="C19" s="7"/>
      <c r="D19" s="56" t="s">
        <v>34</v>
      </c>
      <c r="E19" s="57"/>
      <c r="F19" s="57"/>
      <c r="G19" s="57"/>
      <c r="H19" s="57"/>
      <c r="I19" s="58"/>
      <c r="J19" s="36">
        <v>90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12.857142857142858</v>
      </c>
    </row>
    <row r="20" spans="2:17" x14ac:dyDescent="0.25">
      <c r="B20" s="7">
        <f t="shared" si="1"/>
        <v>12</v>
      </c>
      <c r="C20" s="7"/>
      <c r="D20" s="56" t="s">
        <v>35</v>
      </c>
      <c r="E20" s="57"/>
      <c r="F20" s="57"/>
      <c r="G20" s="57"/>
      <c r="H20" s="57"/>
      <c r="I20" s="58"/>
      <c r="J20" s="36">
        <v>80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11.428571428571429</v>
      </c>
    </row>
    <row r="21" spans="2:17" x14ac:dyDescent="0.25">
      <c r="B21" s="7">
        <f t="shared" si="1"/>
        <v>13</v>
      </c>
      <c r="C21" s="7"/>
      <c r="D21" s="59" t="s">
        <v>36</v>
      </c>
      <c r="E21" s="60"/>
      <c r="F21" s="60"/>
      <c r="G21" s="60"/>
      <c r="H21" s="60"/>
      <c r="I21" s="61"/>
      <c r="J21" s="36">
        <v>80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11.428571428571429</v>
      </c>
    </row>
    <row r="22" spans="2:17" x14ac:dyDescent="0.25">
      <c r="B22" s="7">
        <f t="shared" si="1"/>
        <v>14</v>
      </c>
      <c r="C22" s="7"/>
      <c r="D22" s="56" t="s">
        <v>37</v>
      </c>
      <c r="E22" s="57"/>
      <c r="F22" s="57"/>
      <c r="G22" s="57"/>
      <c r="H22" s="57"/>
      <c r="I22" s="58"/>
      <c r="J22" s="36">
        <v>90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12.857142857142858</v>
      </c>
    </row>
    <row r="23" spans="2:17" x14ac:dyDescent="0.25">
      <c r="B23" s="7">
        <f t="shared" si="1"/>
        <v>15</v>
      </c>
      <c r="C23" s="7"/>
      <c r="D23" s="56" t="s">
        <v>38</v>
      </c>
      <c r="E23" s="57"/>
      <c r="F23" s="57"/>
      <c r="G23" s="57"/>
      <c r="H23" s="57"/>
      <c r="I23" s="58"/>
      <c r="J23" s="36">
        <v>80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11.428571428571429</v>
      </c>
    </row>
    <row r="24" spans="2:17" x14ac:dyDescent="0.25">
      <c r="B24" s="7">
        <f t="shared" si="1"/>
        <v>16</v>
      </c>
      <c r="C24" s="7"/>
      <c r="D24" s="56" t="s">
        <v>39</v>
      </c>
      <c r="E24" s="57"/>
      <c r="F24" s="57"/>
      <c r="G24" s="57"/>
      <c r="H24" s="57"/>
      <c r="I24" s="58"/>
      <c r="J24" s="36">
        <v>90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12.857142857142858</v>
      </c>
    </row>
    <row r="25" spans="2:17" x14ac:dyDescent="0.25">
      <c r="B25" s="7">
        <f t="shared" si="1"/>
        <v>17</v>
      </c>
      <c r="C25" s="7"/>
      <c r="D25" s="56" t="s">
        <v>40</v>
      </c>
      <c r="E25" s="57"/>
      <c r="F25" s="57"/>
      <c r="G25" s="57"/>
      <c r="H25" s="57"/>
      <c r="I25" s="58"/>
      <c r="J25" s="36">
        <v>90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12.857142857142858</v>
      </c>
    </row>
    <row r="26" spans="2:17" x14ac:dyDescent="0.25">
      <c r="B26" s="7">
        <f t="shared" si="1"/>
        <v>18</v>
      </c>
      <c r="C26" s="7"/>
      <c r="D26" s="56" t="s">
        <v>41</v>
      </c>
      <c r="E26" s="57"/>
      <c r="F26" s="57"/>
      <c r="G26" s="57"/>
      <c r="H26" s="57"/>
      <c r="I26" s="58"/>
      <c r="J26" s="36">
        <v>80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11.428571428571429</v>
      </c>
    </row>
    <row r="27" spans="2:17" x14ac:dyDescent="0.25">
      <c r="B27" s="7">
        <f t="shared" si="1"/>
        <v>19</v>
      </c>
      <c r="C27" s="7"/>
      <c r="D27" s="69"/>
      <c r="E27" s="69"/>
      <c r="F27" s="69"/>
      <c r="G27" s="69"/>
      <c r="H27" s="69"/>
      <c r="I27" s="69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69"/>
      <c r="E28" s="69"/>
      <c r="F28" s="69"/>
      <c r="G28" s="69"/>
      <c r="H28" s="69"/>
      <c r="I28" s="69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69"/>
      <c r="E29" s="69"/>
      <c r="F29" s="69"/>
      <c r="G29" s="69"/>
      <c r="H29" s="69"/>
      <c r="I29" s="69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69"/>
      <c r="E30" s="69"/>
      <c r="F30" s="69"/>
      <c r="G30" s="69"/>
      <c r="H30" s="69"/>
      <c r="I30" s="69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69"/>
      <c r="E31" s="69"/>
      <c r="F31" s="69"/>
      <c r="G31" s="69"/>
      <c r="H31" s="69"/>
      <c r="I31" s="69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69"/>
      <c r="E32" s="69"/>
      <c r="F32" s="69"/>
      <c r="G32" s="69"/>
      <c r="H32" s="69"/>
      <c r="I32" s="69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69"/>
      <c r="E33" s="69"/>
      <c r="F33" s="69"/>
      <c r="G33" s="69"/>
      <c r="H33" s="69"/>
      <c r="I33" s="69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69"/>
      <c r="E34" s="69"/>
      <c r="F34" s="69"/>
      <c r="G34" s="69"/>
      <c r="H34" s="69"/>
      <c r="I34" s="69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69"/>
      <c r="E35" s="69"/>
      <c r="F35" s="69"/>
      <c r="G35" s="69"/>
      <c r="H35" s="69"/>
      <c r="I35" s="69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69"/>
      <c r="E36" s="69"/>
      <c r="F36" s="69"/>
      <c r="G36" s="69"/>
      <c r="H36" s="69"/>
      <c r="I36" s="69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69"/>
      <c r="E37" s="69"/>
      <c r="F37" s="69"/>
      <c r="G37" s="69"/>
      <c r="H37" s="69"/>
      <c r="I37" s="69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69"/>
      <c r="E38" s="69"/>
      <c r="F38" s="69"/>
      <c r="G38" s="69"/>
      <c r="H38" s="69"/>
      <c r="I38" s="69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69"/>
      <c r="E39" s="69"/>
      <c r="F39" s="69"/>
      <c r="G39" s="69"/>
      <c r="H39" s="69"/>
      <c r="I39" s="69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69"/>
      <c r="E40" s="69"/>
      <c r="F40" s="69"/>
      <c r="G40" s="69"/>
      <c r="H40" s="69"/>
      <c r="I40" s="69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69"/>
      <c r="E41" s="69"/>
      <c r="F41" s="69"/>
      <c r="G41" s="69"/>
      <c r="H41" s="69"/>
      <c r="I41" s="69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69"/>
      <c r="E42" s="69"/>
      <c r="F42" s="69"/>
      <c r="G42" s="69"/>
      <c r="H42" s="69"/>
      <c r="I42" s="69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69"/>
      <c r="E43" s="69"/>
      <c r="F43" s="69"/>
      <c r="G43" s="69"/>
      <c r="H43" s="69"/>
      <c r="I43" s="69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69"/>
      <c r="E44" s="69"/>
      <c r="F44" s="69"/>
      <c r="G44" s="69"/>
      <c r="H44" s="69"/>
      <c r="I44" s="69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69"/>
      <c r="E45" s="69"/>
      <c r="F45" s="69"/>
      <c r="G45" s="69"/>
      <c r="H45" s="69"/>
      <c r="I45" s="69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69"/>
      <c r="E46" s="69"/>
      <c r="F46" s="69"/>
      <c r="G46" s="69"/>
      <c r="H46" s="69"/>
      <c r="I46" s="69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69"/>
      <c r="E47" s="69"/>
      <c r="F47" s="69"/>
      <c r="G47" s="69"/>
      <c r="H47" s="69"/>
      <c r="I47" s="69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69"/>
      <c r="E48" s="69"/>
      <c r="F48" s="69"/>
      <c r="G48" s="69"/>
      <c r="H48" s="69"/>
      <c r="I48" s="69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69"/>
      <c r="E49" s="69"/>
      <c r="F49" s="69"/>
      <c r="G49" s="69"/>
      <c r="H49" s="69"/>
      <c r="I49" s="69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69"/>
      <c r="E50" s="69"/>
      <c r="F50" s="69"/>
      <c r="G50" s="69"/>
      <c r="H50" s="69"/>
      <c r="I50" s="69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69"/>
      <c r="E51" s="69"/>
      <c r="F51" s="69"/>
      <c r="G51" s="69"/>
      <c r="H51" s="69"/>
      <c r="I51" s="69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69"/>
      <c r="E52" s="69"/>
      <c r="F52" s="69"/>
      <c r="G52" s="69"/>
      <c r="H52" s="69"/>
      <c r="I52" s="69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70"/>
      <c r="E53" s="71"/>
      <c r="F53" s="71"/>
      <c r="G53" s="71"/>
      <c r="H53" s="71"/>
      <c r="I53" s="7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0"/>
      <c r="H54" s="48" t="s">
        <v>19</v>
      </c>
      <c r="I54" s="48"/>
      <c r="J54" s="23">
        <f>COUNTIF(J9:J53,"&gt;=70")</f>
        <v>18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11"/>
      <c r="H55" s="49" t="s">
        <v>20</v>
      </c>
      <c r="I55" s="49"/>
      <c r="J55" s="24">
        <f>COUNTIF(J9:J53,"&lt;70")</f>
        <v>0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44"/>
      <c r="D56" s="44"/>
      <c r="E56" s="44"/>
      <c r="H56" s="49" t="s">
        <v>21</v>
      </c>
      <c r="I56" s="49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44"/>
      <c r="D57" s="44"/>
      <c r="E57" s="10"/>
      <c r="F57" s="12"/>
      <c r="H57" s="50" t="s">
        <v>16</v>
      </c>
      <c r="I57" s="50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4"/>
      <c r="D58" s="44"/>
      <c r="E58" s="10"/>
      <c r="F58" s="12"/>
      <c r="H58" s="50" t="s">
        <v>17</v>
      </c>
      <c r="I58" s="50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4"/>
      <c r="D59" s="44"/>
      <c r="E59" s="11"/>
      <c r="F59" s="12"/>
      <c r="J59">
        <f>COUNTIF(J9:J53,"&gt;84")</f>
        <v>8</v>
      </c>
    </row>
    <row r="60" spans="2:17" x14ac:dyDescent="0.25">
      <c r="C60" s="10"/>
      <c r="D60" s="10"/>
      <c r="E60" s="11"/>
      <c r="F60" s="12"/>
      <c r="J60" s="40">
        <f>J59/J56</f>
        <v>0.44444444444444442</v>
      </c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abSelected="1" topLeftCell="A43" zoomScale="84" zoomScaleNormal="84" workbookViewId="0">
      <selection activeCell="K27" sqref="K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20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20" x14ac:dyDescent="0.25">
      <c r="C4" t="s">
        <v>0</v>
      </c>
      <c r="D4" s="52" t="s">
        <v>127</v>
      </c>
      <c r="E4" s="52"/>
      <c r="F4" s="52"/>
      <c r="G4" s="52"/>
      <c r="I4" t="s">
        <v>1</v>
      </c>
      <c r="J4" s="53" t="s">
        <v>122</v>
      </c>
      <c r="K4" s="53"/>
      <c r="M4" t="s">
        <v>2</v>
      </c>
      <c r="N4" s="54">
        <v>45009</v>
      </c>
      <c r="O4" s="54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53" t="s">
        <v>119</v>
      </c>
      <c r="E6" s="53"/>
      <c r="F6" s="53"/>
      <c r="G6" s="53"/>
      <c r="I6" s="45" t="s">
        <v>22</v>
      </c>
      <c r="J6" s="45"/>
      <c r="K6" s="46" t="s">
        <v>120</v>
      </c>
      <c r="L6" s="46"/>
      <c r="M6" s="46"/>
      <c r="N6" s="46"/>
      <c r="O6" s="46"/>
      <c r="P6" s="46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5.75" x14ac:dyDescent="0.25">
      <c r="B9" s="18">
        <v>1</v>
      </c>
      <c r="C9" s="18"/>
      <c r="D9" s="73" t="s">
        <v>42</v>
      </c>
      <c r="E9" s="74"/>
      <c r="F9" s="74"/>
      <c r="G9" s="74"/>
      <c r="H9" s="74"/>
      <c r="I9" s="75"/>
      <c r="J9" s="41">
        <v>85</v>
      </c>
      <c r="K9" s="96">
        <v>80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14">
        <f>SUM(J9:P9)/7</f>
        <v>23.571428571428573</v>
      </c>
    </row>
    <row r="10" spans="2:20" ht="15.75" x14ac:dyDescent="0.25">
      <c r="B10" s="18">
        <f>B9+1</f>
        <v>2</v>
      </c>
      <c r="C10" s="18"/>
      <c r="D10" s="73" t="s">
        <v>43</v>
      </c>
      <c r="E10" s="74"/>
      <c r="F10" s="74"/>
      <c r="G10" s="74"/>
      <c r="H10" s="74"/>
      <c r="I10" s="75"/>
      <c r="J10" s="41">
        <v>85</v>
      </c>
      <c r="K10" s="96">
        <v>80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14">
        <f t="shared" ref="Q10:Q48" si="0">SUM(J10:P10)/7</f>
        <v>23.571428571428573</v>
      </c>
    </row>
    <row r="11" spans="2:20" ht="15.75" x14ac:dyDescent="0.25">
      <c r="B11" s="35">
        <f t="shared" ref="B11:B53" si="1">B10+1</f>
        <v>3</v>
      </c>
      <c r="C11" s="18"/>
      <c r="D11" s="73" t="s">
        <v>44</v>
      </c>
      <c r="E11" s="74"/>
      <c r="F11" s="74"/>
      <c r="G11" s="74"/>
      <c r="H11" s="74"/>
      <c r="I11" s="75"/>
      <c r="J11" s="41">
        <v>100</v>
      </c>
      <c r="K11" s="96">
        <v>85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14">
        <f t="shared" si="0"/>
        <v>26.428571428571427</v>
      </c>
      <c r="T11" s="98"/>
    </row>
    <row r="12" spans="2:20" ht="15.75" x14ac:dyDescent="0.25">
      <c r="B12" s="35">
        <f t="shared" si="1"/>
        <v>4</v>
      </c>
      <c r="C12" s="18"/>
      <c r="D12" s="73" t="s">
        <v>45</v>
      </c>
      <c r="E12" s="74"/>
      <c r="F12" s="74"/>
      <c r="G12" s="74"/>
      <c r="H12" s="74"/>
      <c r="I12" s="75"/>
      <c r="J12" s="41">
        <v>70</v>
      </c>
      <c r="K12" s="96">
        <v>75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14">
        <f t="shared" si="0"/>
        <v>20.714285714285715</v>
      </c>
    </row>
    <row r="13" spans="2:20" ht="15.75" x14ac:dyDescent="0.25">
      <c r="B13" s="35">
        <f t="shared" si="1"/>
        <v>5</v>
      </c>
      <c r="C13" s="18"/>
      <c r="D13" s="73" t="s">
        <v>46</v>
      </c>
      <c r="E13" s="74"/>
      <c r="F13" s="74"/>
      <c r="G13" s="74"/>
      <c r="H13" s="74"/>
      <c r="I13" s="75"/>
      <c r="J13" s="41">
        <v>100</v>
      </c>
      <c r="K13" s="96">
        <v>80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14">
        <f t="shared" si="0"/>
        <v>25.714285714285715</v>
      </c>
    </row>
    <row r="14" spans="2:20" ht="15.75" x14ac:dyDescent="0.25">
      <c r="B14" s="35">
        <f t="shared" si="1"/>
        <v>6</v>
      </c>
      <c r="C14" s="18"/>
      <c r="D14" s="73" t="s">
        <v>47</v>
      </c>
      <c r="E14" s="74"/>
      <c r="F14" s="74"/>
      <c r="G14" s="74"/>
      <c r="H14" s="74"/>
      <c r="I14" s="75"/>
      <c r="J14" s="41">
        <v>100</v>
      </c>
      <c r="K14" s="96">
        <v>80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14">
        <f t="shared" si="0"/>
        <v>25.714285714285715</v>
      </c>
    </row>
    <row r="15" spans="2:20" ht="15.75" x14ac:dyDescent="0.25">
      <c r="B15" s="35">
        <f t="shared" si="1"/>
        <v>7</v>
      </c>
      <c r="C15" s="18"/>
      <c r="D15" s="73" t="s">
        <v>48</v>
      </c>
      <c r="E15" s="74"/>
      <c r="F15" s="74"/>
      <c r="G15" s="74"/>
      <c r="H15" s="74"/>
      <c r="I15" s="75"/>
      <c r="J15" s="41">
        <v>85</v>
      </c>
      <c r="K15" s="96">
        <v>80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14">
        <f t="shared" si="0"/>
        <v>23.571428571428573</v>
      </c>
    </row>
    <row r="16" spans="2:20" ht="15.75" x14ac:dyDescent="0.25">
      <c r="B16" s="35">
        <f t="shared" si="1"/>
        <v>8</v>
      </c>
      <c r="C16" s="18"/>
      <c r="D16" s="79" t="s">
        <v>59</v>
      </c>
      <c r="E16" s="80"/>
      <c r="F16" s="80"/>
      <c r="G16" s="80"/>
      <c r="H16" s="80"/>
      <c r="I16" s="81"/>
      <c r="J16" s="41">
        <v>94</v>
      </c>
      <c r="K16" s="96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14">
        <f>SUM(J16:P16)/7</f>
        <v>13.428571428571429</v>
      </c>
    </row>
    <row r="17" spans="2:17" ht="15.75" x14ac:dyDescent="0.25">
      <c r="B17" s="35">
        <f t="shared" si="1"/>
        <v>9</v>
      </c>
      <c r="C17" s="18"/>
      <c r="D17" s="73" t="s">
        <v>49</v>
      </c>
      <c r="E17" s="74"/>
      <c r="F17" s="74"/>
      <c r="G17" s="74"/>
      <c r="H17" s="74"/>
      <c r="I17" s="75"/>
      <c r="J17" s="41">
        <v>80</v>
      </c>
      <c r="K17" s="96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14">
        <f t="shared" si="0"/>
        <v>11.428571428571429</v>
      </c>
    </row>
    <row r="18" spans="2:17" ht="15.75" x14ac:dyDescent="0.25">
      <c r="B18" s="35">
        <f t="shared" si="1"/>
        <v>10</v>
      </c>
      <c r="C18" s="18"/>
      <c r="D18" s="73" t="s">
        <v>50</v>
      </c>
      <c r="E18" s="74"/>
      <c r="F18" s="74"/>
      <c r="G18" s="74"/>
      <c r="H18" s="74"/>
      <c r="I18" s="75"/>
      <c r="J18" s="41">
        <v>100</v>
      </c>
      <c r="K18" s="96">
        <v>80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14">
        <f t="shared" si="0"/>
        <v>25.714285714285715</v>
      </c>
    </row>
    <row r="19" spans="2:17" ht="15.75" x14ac:dyDescent="0.25">
      <c r="B19" s="35">
        <f t="shared" si="1"/>
        <v>11</v>
      </c>
      <c r="C19" s="18"/>
      <c r="D19" s="29" t="s">
        <v>51</v>
      </c>
      <c r="E19" s="30"/>
      <c r="F19" s="31"/>
      <c r="G19" s="31"/>
      <c r="H19" s="31"/>
      <c r="I19" s="32"/>
      <c r="J19" s="41">
        <v>85</v>
      </c>
      <c r="K19" s="96">
        <v>70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14">
        <f t="shared" si="0"/>
        <v>22.142857142857142</v>
      </c>
    </row>
    <row r="20" spans="2:17" ht="15.75" x14ac:dyDescent="0.25">
      <c r="B20" s="35">
        <f t="shared" si="1"/>
        <v>12</v>
      </c>
      <c r="C20" s="18"/>
      <c r="D20" s="76" t="s">
        <v>52</v>
      </c>
      <c r="E20" s="77"/>
      <c r="F20" s="77"/>
      <c r="G20" s="77"/>
      <c r="H20" s="77"/>
      <c r="I20" s="78"/>
      <c r="J20" s="41">
        <v>0</v>
      </c>
      <c r="K20" s="96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14">
        <f t="shared" si="0"/>
        <v>0</v>
      </c>
    </row>
    <row r="21" spans="2:17" ht="15.75" x14ac:dyDescent="0.25">
      <c r="B21" s="35">
        <f t="shared" si="1"/>
        <v>13</v>
      </c>
      <c r="C21" s="18"/>
      <c r="D21" s="73" t="s">
        <v>53</v>
      </c>
      <c r="E21" s="74"/>
      <c r="F21" s="74"/>
      <c r="G21" s="74"/>
      <c r="H21" s="74"/>
      <c r="I21" s="75"/>
      <c r="J21" s="41">
        <v>70</v>
      </c>
      <c r="K21" s="96">
        <v>70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14">
        <f t="shared" si="0"/>
        <v>20</v>
      </c>
    </row>
    <row r="22" spans="2:17" ht="15.75" x14ac:dyDescent="0.25">
      <c r="B22" s="35">
        <f t="shared" si="1"/>
        <v>14</v>
      </c>
      <c r="C22" s="18"/>
      <c r="D22" s="76" t="s">
        <v>36</v>
      </c>
      <c r="E22" s="77"/>
      <c r="F22" s="77"/>
      <c r="G22" s="77"/>
      <c r="H22" s="77"/>
      <c r="I22" s="78"/>
      <c r="J22" s="41">
        <v>75</v>
      </c>
      <c r="K22" s="96">
        <v>70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14">
        <f t="shared" si="0"/>
        <v>20.714285714285715</v>
      </c>
    </row>
    <row r="23" spans="2:17" ht="15.75" x14ac:dyDescent="0.25">
      <c r="B23" s="35">
        <f t="shared" si="1"/>
        <v>15</v>
      </c>
      <c r="C23" s="18"/>
      <c r="D23" s="73" t="s">
        <v>54</v>
      </c>
      <c r="E23" s="74"/>
      <c r="F23" s="74"/>
      <c r="G23" s="74"/>
      <c r="H23" s="74"/>
      <c r="I23" s="75"/>
      <c r="J23" s="41">
        <v>100</v>
      </c>
      <c r="K23" s="96">
        <v>80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14">
        <f t="shared" si="0"/>
        <v>25.714285714285715</v>
      </c>
    </row>
    <row r="24" spans="2:17" ht="15.75" x14ac:dyDescent="0.25">
      <c r="B24" s="35">
        <f t="shared" si="1"/>
        <v>16</v>
      </c>
      <c r="C24" s="18"/>
      <c r="D24" s="73" t="s">
        <v>55</v>
      </c>
      <c r="E24" s="74"/>
      <c r="F24" s="74"/>
      <c r="G24" s="74"/>
      <c r="H24" s="74"/>
      <c r="I24" s="75"/>
      <c r="J24" s="41">
        <v>85</v>
      </c>
      <c r="K24" s="96">
        <v>85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14">
        <f t="shared" si="0"/>
        <v>24.285714285714285</v>
      </c>
    </row>
    <row r="25" spans="2:17" ht="15.75" x14ac:dyDescent="0.25">
      <c r="B25" s="35">
        <f t="shared" si="1"/>
        <v>17</v>
      </c>
      <c r="C25" s="18"/>
      <c r="D25" s="73" t="s">
        <v>56</v>
      </c>
      <c r="E25" s="74"/>
      <c r="F25" s="74"/>
      <c r="G25" s="74"/>
      <c r="H25" s="74"/>
      <c r="I25" s="75"/>
      <c r="J25" s="41">
        <v>100</v>
      </c>
      <c r="K25" s="96">
        <v>80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14">
        <f t="shared" si="0"/>
        <v>25.714285714285715</v>
      </c>
    </row>
    <row r="26" spans="2:17" ht="15.75" x14ac:dyDescent="0.25">
      <c r="B26" s="35">
        <f t="shared" si="1"/>
        <v>18</v>
      </c>
      <c r="C26" s="18"/>
      <c r="D26" s="73" t="s">
        <v>57</v>
      </c>
      <c r="E26" s="74"/>
      <c r="F26" s="74"/>
      <c r="G26" s="74"/>
      <c r="H26" s="74"/>
      <c r="I26" s="75"/>
      <c r="J26" s="41">
        <v>85</v>
      </c>
      <c r="K26" s="96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14">
        <f t="shared" si="0"/>
        <v>12.142857142857142</v>
      </c>
    </row>
    <row r="27" spans="2:17" ht="16.5" thickBot="1" x14ac:dyDescent="0.3">
      <c r="B27" s="35">
        <f t="shared" si="1"/>
        <v>19</v>
      </c>
      <c r="C27" s="18"/>
      <c r="D27" s="73" t="s">
        <v>58</v>
      </c>
      <c r="E27" s="74"/>
      <c r="F27" s="74"/>
      <c r="G27" s="74"/>
      <c r="H27" s="74"/>
      <c r="I27" s="75"/>
      <c r="J27" s="41">
        <v>90</v>
      </c>
      <c r="K27" s="97">
        <v>80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14">
        <f t="shared" si="0"/>
        <v>24.285714285714285</v>
      </c>
    </row>
    <row r="28" spans="2:17" x14ac:dyDescent="0.25">
      <c r="B28" s="35">
        <f t="shared" si="1"/>
        <v>20</v>
      </c>
      <c r="C28" s="18"/>
      <c r="D28" s="69"/>
      <c r="E28" s="69"/>
      <c r="F28" s="69"/>
      <c r="G28" s="69"/>
      <c r="H28" s="69"/>
      <c r="I28" s="69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35">
        <f t="shared" si="1"/>
        <v>21</v>
      </c>
      <c r="C29" s="18"/>
      <c r="D29" s="69"/>
      <c r="E29" s="69"/>
      <c r="F29" s="69"/>
      <c r="G29" s="69"/>
      <c r="H29" s="69"/>
      <c r="I29" s="69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35">
        <f t="shared" si="1"/>
        <v>22</v>
      </c>
      <c r="C30" s="18"/>
      <c r="D30" s="69"/>
      <c r="E30" s="69"/>
      <c r="F30" s="69"/>
      <c r="G30" s="69"/>
      <c r="H30" s="69"/>
      <c r="I30" s="6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35">
        <f t="shared" si="1"/>
        <v>23</v>
      </c>
      <c r="C31" s="18"/>
      <c r="D31" s="69"/>
      <c r="E31" s="69"/>
      <c r="F31" s="69"/>
      <c r="G31" s="69"/>
      <c r="H31" s="69"/>
      <c r="I31" s="6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35">
        <f t="shared" si="1"/>
        <v>24</v>
      </c>
      <c r="C32" s="18"/>
      <c r="D32" s="69"/>
      <c r="E32" s="69"/>
      <c r="F32" s="69"/>
      <c r="G32" s="69"/>
      <c r="H32" s="69"/>
      <c r="I32" s="6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35">
        <f t="shared" si="1"/>
        <v>25</v>
      </c>
      <c r="C33" s="18"/>
      <c r="D33" s="69"/>
      <c r="E33" s="69"/>
      <c r="F33" s="69"/>
      <c r="G33" s="69"/>
      <c r="H33" s="69"/>
      <c r="I33" s="6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35">
        <f t="shared" si="1"/>
        <v>26</v>
      </c>
      <c r="C34" s="18"/>
      <c r="D34" s="69"/>
      <c r="E34" s="69"/>
      <c r="F34" s="69"/>
      <c r="G34" s="69"/>
      <c r="H34" s="69"/>
      <c r="I34" s="6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35">
        <f t="shared" si="1"/>
        <v>27</v>
      </c>
      <c r="C35" s="18"/>
      <c r="D35" s="69"/>
      <c r="E35" s="69"/>
      <c r="F35" s="69"/>
      <c r="G35" s="69"/>
      <c r="H35" s="69"/>
      <c r="I35" s="6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35">
        <f t="shared" si="1"/>
        <v>28</v>
      </c>
      <c r="C36" s="18"/>
      <c r="D36" s="69"/>
      <c r="E36" s="69"/>
      <c r="F36" s="69"/>
      <c r="G36" s="69"/>
      <c r="H36" s="69"/>
      <c r="I36" s="6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35">
        <f t="shared" si="1"/>
        <v>29</v>
      </c>
      <c r="C37" s="18"/>
      <c r="D37" s="69"/>
      <c r="E37" s="69"/>
      <c r="F37" s="69"/>
      <c r="G37" s="69"/>
      <c r="H37" s="69"/>
      <c r="I37" s="6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35">
        <f t="shared" si="1"/>
        <v>30</v>
      </c>
      <c r="C38" s="18"/>
      <c r="D38" s="69"/>
      <c r="E38" s="69"/>
      <c r="F38" s="69"/>
      <c r="G38" s="69"/>
      <c r="H38" s="69"/>
      <c r="I38" s="6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35">
        <f t="shared" si="1"/>
        <v>31</v>
      </c>
      <c r="C39" s="18"/>
      <c r="D39" s="69"/>
      <c r="E39" s="69"/>
      <c r="F39" s="69"/>
      <c r="G39" s="69"/>
      <c r="H39" s="69"/>
      <c r="I39" s="6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35">
        <f t="shared" si="1"/>
        <v>32</v>
      </c>
      <c r="C40" s="18"/>
      <c r="D40" s="69"/>
      <c r="E40" s="69"/>
      <c r="F40" s="69"/>
      <c r="G40" s="69"/>
      <c r="H40" s="69"/>
      <c r="I40" s="6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35">
        <f t="shared" si="1"/>
        <v>33</v>
      </c>
      <c r="C41" s="18"/>
      <c r="D41" s="69"/>
      <c r="E41" s="69"/>
      <c r="F41" s="69"/>
      <c r="G41" s="69"/>
      <c r="H41" s="69"/>
      <c r="I41" s="6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35">
        <f t="shared" si="1"/>
        <v>34</v>
      </c>
      <c r="C42" s="18"/>
      <c r="D42" s="69"/>
      <c r="E42" s="69"/>
      <c r="F42" s="69"/>
      <c r="G42" s="69"/>
      <c r="H42" s="69"/>
      <c r="I42" s="6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35">
        <f t="shared" si="1"/>
        <v>35</v>
      </c>
      <c r="C43" s="18"/>
      <c r="D43" s="69"/>
      <c r="E43" s="69"/>
      <c r="F43" s="69"/>
      <c r="G43" s="69"/>
      <c r="H43" s="69"/>
      <c r="I43" s="6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35">
        <f t="shared" si="1"/>
        <v>36</v>
      </c>
      <c r="C44" s="18"/>
      <c r="D44" s="69"/>
      <c r="E44" s="69"/>
      <c r="F44" s="69"/>
      <c r="G44" s="69"/>
      <c r="H44" s="69"/>
      <c r="I44" s="6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35">
        <f t="shared" si="1"/>
        <v>37</v>
      </c>
      <c r="C45" s="9"/>
      <c r="D45" s="69"/>
      <c r="E45" s="69"/>
      <c r="F45" s="69"/>
      <c r="G45" s="69"/>
      <c r="H45" s="69"/>
      <c r="I45" s="6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35">
        <f t="shared" si="1"/>
        <v>38</v>
      </c>
      <c r="C46" s="9"/>
      <c r="D46" s="69"/>
      <c r="E46" s="69"/>
      <c r="F46" s="69"/>
      <c r="G46" s="69"/>
      <c r="H46" s="69"/>
      <c r="I46" s="6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35">
        <f t="shared" si="1"/>
        <v>39</v>
      </c>
      <c r="C47" s="9"/>
      <c r="D47" s="69"/>
      <c r="E47" s="69"/>
      <c r="F47" s="69"/>
      <c r="G47" s="69"/>
      <c r="H47" s="69"/>
      <c r="I47" s="6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35">
        <f t="shared" si="1"/>
        <v>40</v>
      </c>
      <c r="C48" s="9"/>
      <c r="D48" s="69"/>
      <c r="E48" s="69"/>
      <c r="F48" s="69"/>
      <c r="G48" s="69"/>
      <c r="H48" s="69"/>
      <c r="I48" s="6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35">
        <f t="shared" si="1"/>
        <v>41</v>
      </c>
      <c r="C49" s="9"/>
      <c r="D49" s="69"/>
      <c r="E49" s="69"/>
      <c r="F49" s="69"/>
      <c r="G49" s="69"/>
      <c r="H49" s="69"/>
      <c r="I49" s="6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35">
        <f t="shared" si="1"/>
        <v>42</v>
      </c>
      <c r="C50" s="9"/>
      <c r="D50" s="69"/>
      <c r="E50" s="69"/>
      <c r="F50" s="69"/>
      <c r="G50" s="69"/>
      <c r="H50" s="69"/>
      <c r="I50" s="6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35">
        <f t="shared" si="1"/>
        <v>43</v>
      </c>
      <c r="C51" s="9"/>
      <c r="D51" s="69"/>
      <c r="E51" s="69"/>
      <c r="F51" s="69"/>
      <c r="G51" s="69"/>
      <c r="H51" s="69"/>
      <c r="I51" s="6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35">
        <f t="shared" si="1"/>
        <v>44</v>
      </c>
      <c r="C52" s="9"/>
      <c r="D52" s="69"/>
      <c r="E52" s="69"/>
      <c r="F52" s="69"/>
      <c r="G52" s="69"/>
      <c r="H52" s="69"/>
      <c r="I52" s="6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35">
        <f t="shared" si="1"/>
        <v>45</v>
      </c>
      <c r="C53" s="22"/>
      <c r="D53" s="70"/>
      <c r="E53" s="71"/>
      <c r="F53" s="71"/>
      <c r="G53" s="71"/>
      <c r="H53" s="71"/>
      <c r="I53" s="7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48" t="s">
        <v>19</v>
      </c>
      <c r="I54" s="48"/>
      <c r="J54" s="23">
        <f>COUNTIF(J9:J53,"&gt;=70")</f>
        <v>18</v>
      </c>
      <c r="K54" s="33">
        <f t="shared" ref="K54:P54" si="3">COUNTIF(K9:K53,"&gt;=70")</f>
        <v>15</v>
      </c>
      <c r="L54" s="33">
        <f t="shared" si="3"/>
        <v>0</v>
      </c>
      <c r="M54" s="33">
        <f t="shared" si="3"/>
        <v>0</v>
      </c>
      <c r="N54" s="33">
        <f t="shared" si="3"/>
        <v>0</v>
      </c>
      <c r="O54" s="33">
        <f t="shared" si="3"/>
        <v>0</v>
      </c>
      <c r="P54" s="33">
        <f t="shared" si="3"/>
        <v>0</v>
      </c>
      <c r="Q54" s="27">
        <f>COUNTIF(Q9:Q48,"&gt;=70")</f>
        <v>0</v>
      </c>
    </row>
    <row r="55" spans="2:17" x14ac:dyDescent="0.25">
      <c r="C55" s="44"/>
      <c r="D55" s="44"/>
      <c r="E55" s="21"/>
      <c r="H55" s="49" t="s">
        <v>20</v>
      </c>
      <c r="I55" s="49"/>
      <c r="J55" s="24">
        <f>COUNTIF(J9:J53,"&lt;70")</f>
        <v>1</v>
      </c>
      <c r="K55" s="34">
        <f t="shared" ref="K55:P55" si="4">COUNTIF(K9:K53,"&lt;70")</f>
        <v>4</v>
      </c>
      <c r="L55" s="34">
        <f t="shared" si="4"/>
        <v>19</v>
      </c>
      <c r="M55" s="34">
        <f t="shared" si="4"/>
        <v>19</v>
      </c>
      <c r="N55" s="34">
        <f t="shared" si="4"/>
        <v>19</v>
      </c>
      <c r="O55" s="34">
        <f t="shared" si="4"/>
        <v>19</v>
      </c>
      <c r="P55" s="34">
        <f t="shared" si="4"/>
        <v>19</v>
      </c>
      <c r="Q55" s="24">
        <f t="shared" ref="Q55" si="5">COUNTIF(Q9:Q53,"&lt;70")</f>
        <v>45</v>
      </c>
    </row>
    <row r="56" spans="2:17" x14ac:dyDescent="0.25">
      <c r="C56" s="44"/>
      <c r="D56" s="44"/>
      <c r="E56" s="44"/>
      <c r="H56" s="49" t="s">
        <v>21</v>
      </c>
      <c r="I56" s="49"/>
      <c r="J56" s="24">
        <f t="shared" ref="J56:Q56" si="6">COUNT(J9:J53)</f>
        <v>19</v>
      </c>
      <c r="K56" s="24">
        <f t="shared" si="6"/>
        <v>19</v>
      </c>
      <c r="L56" s="24">
        <f t="shared" si="6"/>
        <v>19</v>
      </c>
      <c r="M56" s="24">
        <f t="shared" si="6"/>
        <v>19</v>
      </c>
      <c r="N56" s="24">
        <f t="shared" si="6"/>
        <v>19</v>
      </c>
      <c r="O56" s="24">
        <f t="shared" si="6"/>
        <v>19</v>
      </c>
      <c r="P56" s="24">
        <f t="shared" si="6"/>
        <v>19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50" t="s">
        <v>16</v>
      </c>
      <c r="I57" s="50"/>
      <c r="J57" s="25">
        <f>J54/J56</f>
        <v>0.94736842105263153</v>
      </c>
      <c r="K57" s="26">
        <f t="shared" ref="K57:Q57" si="7">K54/K56</f>
        <v>0.78947368421052633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4"/>
      <c r="D58" s="44"/>
      <c r="E58" s="17"/>
      <c r="F58" s="12"/>
      <c r="H58" s="50" t="s">
        <v>17</v>
      </c>
      <c r="I58" s="50"/>
      <c r="J58" s="25">
        <f>J55/J56</f>
        <v>5.2631578947368418E-2</v>
      </c>
      <c r="K58" s="25">
        <f t="shared" ref="K58:Q58" si="8">K55/K56</f>
        <v>0.21052631578947367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4"/>
      <c r="D59" s="44"/>
      <c r="E59" s="21"/>
      <c r="F59" s="12"/>
      <c r="J59">
        <f>COUNTIF(J9:J53,"&gt;83.6")</f>
        <v>14</v>
      </c>
    </row>
    <row r="60" spans="2:17" x14ac:dyDescent="0.25">
      <c r="C60" s="17"/>
      <c r="D60" s="17"/>
      <c r="E60" s="21"/>
      <c r="F60" s="12"/>
      <c r="J60" s="40">
        <f>J59/J56</f>
        <v>0.73684210526315785</v>
      </c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22:I22"/>
    <mergeCell ref="D23:I23"/>
    <mergeCell ref="D14:I14"/>
    <mergeCell ref="D15:I15"/>
    <mergeCell ref="D17:I17"/>
    <mergeCell ref="D18:I18"/>
    <mergeCell ref="D20:I20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5" zoomScale="85" zoomScaleNormal="85" workbookViewId="0">
      <selection activeCell="J41" sqref="J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5703125" bestFit="1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2" t="s">
        <v>123</v>
      </c>
      <c r="E4" s="52"/>
      <c r="F4" s="52"/>
      <c r="G4" s="52"/>
      <c r="I4" t="s">
        <v>1</v>
      </c>
      <c r="J4" s="85" t="s">
        <v>126</v>
      </c>
      <c r="K4" s="85"/>
      <c r="M4" t="s">
        <v>2</v>
      </c>
      <c r="N4" s="86" t="s">
        <v>119</v>
      </c>
      <c r="O4" s="86"/>
      <c r="P4" s="8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 t="s">
        <v>119</v>
      </c>
      <c r="E6" s="53"/>
      <c r="F6" s="53"/>
      <c r="G6" s="53"/>
      <c r="I6" s="45" t="s">
        <v>22</v>
      </c>
      <c r="J6" s="45"/>
      <c r="K6" s="46" t="s">
        <v>120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x14ac:dyDescent="0.25">
      <c r="B9" s="18">
        <v>1</v>
      </c>
      <c r="C9" s="18"/>
      <c r="D9" s="82" t="s">
        <v>60</v>
      </c>
      <c r="E9" s="83"/>
      <c r="F9" s="83"/>
      <c r="G9" s="83"/>
      <c r="H9" s="83"/>
      <c r="I9" s="84"/>
      <c r="J9" s="37">
        <v>84</v>
      </c>
      <c r="K9" s="37">
        <v>85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24.142857142857142</v>
      </c>
    </row>
    <row r="10" spans="2:18" ht="15.75" x14ac:dyDescent="0.25">
      <c r="B10" s="18">
        <f>B9+1</f>
        <v>2</v>
      </c>
      <c r="C10" s="18"/>
      <c r="D10" s="82" t="s">
        <v>61</v>
      </c>
      <c r="E10" s="83"/>
      <c r="F10" s="83"/>
      <c r="G10" s="83"/>
      <c r="H10" s="83"/>
      <c r="I10" s="84"/>
      <c r="J10" s="37">
        <v>86</v>
      </c>
      <c r="K10" s="37">
        <v>80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23.714285714285715</v>
      </c>
    </row>
    <row r="11" spans="2:18" ht="15.75" x14ac:dyDescent="0.25">
      <c r="B11" s="18">
        <f t="shared" ref="B11:B53" si="1">B10+1</f>
        <v>3</v>
      </c>
      <c r="C11" s="18"/>
      <c r="D11" s="82" t="s">
        <v>62</v>
      </c>
      <c r="E11" s="83"/>
      <c r="F11" s="83"/>
      <c r="G11" s="83"/>
      <c r="H11" s="83"/>
      <c r="I11" s="84"/>
      <c r="J11" s="37">
        <v>80</v>
      </c>
      <c r="K11" s="37">
        <v>70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21.428571428571427</v>
      </c>
    </row>
    <row r="12" spans="2:18" ht="15.75" x14ac:dyDescent="0.25">
      <c r="B12" s="18">
        <f t="shared" si="1"/>
        <v>4</v>
      </c>
      <c r="C12" s="18"/>
      <c r="D12" s="82" t="s">
        <v>63</v>
      </c>
      <c r="E12" s="83"/>
      <c r="F12" s="83"/>
      <c r="G12" s="83"/>
      <c r="H12" s="83"/>
      <c r="I12" s="84"/>
      <c r="J12" s="37">
        <v>86</v>
      </c>
      <c r="K12" s="37">
        <v>80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23.714285714285715</v>
      </c>
    </row>
    <row r="13" spans="2:18" ht="15.75" x14ac:dyDescent="0.25">
      <c r="B13" s="18">
        <f t="shared" si="1"/>
        <v>5</v>
      </c>
      <c r="C13" s="18"/>
      <c r="D13" s="82" t="s">
        <v>64</v>
      </c>
      <c r="E13" s="83"/>
      <c r="F13" s="83"/>
      <c r="G13" s="83"/>
      <c r="H13" s="83"/>
      <c r="I13" s="84"/>
      <c r="J13" s="37">
        <v>80</v>
      </c>
      <c r="K13" s="37">
        <v>80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22.857142857142858</v>
      </c>
    </row>
    <row r="14" spans="2:18" ht="15.75" x14ac:dyDescent="0.25">
      <c r="B14" s="18">
        <f t="shared" si="1"/>
        <v>6</v>
      </c>
      <c r="C14" s="18"/>
      <c r="D14" s="82" t="s">
        <v>65</v>
      </c>
      <c r="E14" s="83"/>
      <c r="F14" s="83"/>
      <c r="G14" s="83"/>
      <c r="H14" s="83"/>
      <c r="I14" s="84"/>
      <c r="J14" s="37">
        <v>70</v>
      </c>
      <c r="K14" s="37">
        <v>75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20.714285714285715</v>
      </c>
    </row>
    <row r="15" spans="2:18" ht="15.75" x14ac:dyDescent="0.25">
      <c r="B15" s="18">
        <f t="shared" si="1"/>
        <v>7</v>
      </c>
      <c r="C15" s="18"/>
      <c r="D15" s="82" t="s">
        <v>66</v>
      </c>
      <c r="E15" s="83"/>
      <c r="F15" s="83"/>
      <c r="G15" s="83"/>
      <c r="H15" s="83"/>
      <c r="I15" s="84"/>
      <c r="J15" s="37">
        <v>84</v>
      </c>
      <c r="K15" s="37">
        <v>75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22.714285714285715</v>
      </c>
    </row>
    <row r="16" spans="2:18" ht="15.75" x14ac:dyDescent="0.25">
      <c r="B16" s="18">
        <f t="shared" si="1"/>
        <v>8</v>
      </c>
      <c r="C16" s="18"/>
      <c r="D16" s="82" t="s">
        <v>67</v>
      </c>
      <c r="E16" s="83"/>
      <c r="F16" s="83"/>
      <c r="G16" s="83"/>
      <c r="H16" s="83"/>
      <c r="I16" s="84"/>
      <c r="J16" s="37">
        <v>70</v>
      </c>
      <c r="K16" s="37">
        <v>85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22.142857142857142</v>
      </c>
    </row>
    <row r="17" spans="2:17" ht="15.75" x14ac:dyDescent="0.25">
      <c r="B17" s="18">
        <f t="shared" si="1"/>
        <v>9</v>
      </c>
      <c r="C17" s="18"/>
      <c r="D17" s="82" t="s">
        <v>68</v>
      </c>
      <c r="E17" s="83"/>
      <c r="F17" s="83"/>
      <c r="G17" s="83"/>
      <c r="H17" s="83"/>
      <c r="I17" s="84"/>
      <c r="J17" s="37">
        <v>70</v>
      </c>
      <c r="K17" s="37">
        <v>70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20</v>
      </c>
    </row>
    <row r="18" spans="2:17" ht="15.75" x14ac:dyDescent="0.25">
      <c r="B18" s="18">
        <f t="shared" si="1"/>
        <v>10</v>
      </c>
      <c r="C18" s="18"/>
      <c r="D18" s="82" t="s">
        <v>69</v>
      </c>
      <c r="E18" s="83"/>
      <c r="F18" s="83"/>
      <c r="G18" s="83"/>
      <c r="H18" s="83"/>
      <c r="I18" s="84"/>
      <c r="J18" s="37">
        <v>86</v>
      </c>
      <c r="K18" s="37">
        <v>85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24.428571428571427</v>
      </c>
    </row>
    <row r="19" spans="2:17" ht="15.75" x14ac:dyDescent="0.25">
      <c r="B19" s="18">
        <f t="shared" si="1"/>
        <v>11</v>
      </c>
      <c r="C19" s="18"/>
      <c r="D19" s="82" t="s">
        <v>70</v>
      </c>
      <c r="E19" s="83"/>
      <c r="F19" s="83"/>
      <c r="G19" s="83"/>
      <c r="H19" s="83"/>
      <c r="I19" s="84"/>
      <c r="J19" s="37">
        <v>84</v>
      </c>
      <c r="K19" s="37">
        <v>75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22.714285714285715</v>
      </c>
    </row>
    <row r="20" spans="2:17" ht="15.75" x14ac:dyDescent="0.25">
      <c r="B20" s="18">
        <f t="shared" si="1"/>
        <v>12</v>
      </c>
      <c r="C20" s="18"/>
      <c r="D20" s="82" t="s">
        <v>71</v>
      </c>
      <c r="E20" s="83"/>
      <c r="F20" s="83"/>
      <c r="G20" s="83"/>
      <c r="H20" s="83"/>
      <c r="I20" s="84"/>
      <c r="J20" s="37">
        <v>84</v>
      </c>
      <c r="K20" s="37">
        <v>70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22</v>
      </c>
    </row>
    <row r="21" spans="2:17" ht="15.75" x14ac:dyDescent="0.25">
      <c r="B21" s="18">
        <f t="shared" si="1"/>
        <v>13</v>
      </c>
      <c r="C21" s="18"/>
      <c r="D21" s="82" t="s">
        <v>72</v>
      </c>
      <c r="E21" s="83"/>
      <c r="F21" s="83"/>
      <c r="G21" s="83"/>
      <c r="H21" s="83"/>
      <c r="I21" s="84"/>
      <c r="J21" s="37">
        <v>84</v>
      </c>
      <c r="K21" s="37">
        <v>70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22</v>
      </c>
    </row>
    <row r="22" spans="2:17" ht="15.75" x14ac:dyDescent="0.25">
      <c r="B22" s="18">
        <f t="shared" si="1"/>
        <v>14</v>
      </c>
      <c r="C22" s="18"/>
      <c r="D22" s="82" t="s">
        <v>73</v>
      </c>
      <c r="E22" s="83"/>
      <c r="F22" s="83"/>
      <c r="G22" s="83"/>
      <c r="H22" s="83"/>
      <c r="I22" s="84"/>
      <c r="J22" s="37">
        <v>80</v>
      </c>
      <c r="K22" s="37">
        <v>70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21.428571428571427</v>
      </c>
    </row>
    <row r="23" spans="2:17" ht="15.75" x14ac:dyDescent="0.25">
      <c r="B23" s="18">
        <f t="shared" si="1"/>
        <v>15</v>
      </c>
      <c r="C23" s="18"/>
      <c r="D23" s="82" t="s">
        <v>74</v>
      </c>
      <c r="E23" s="83"/>
      <c r="F23" s="83"/>
      <c r="G23" s="83"/>
      <c r="H23" s="83"/>
      <c r="I23" s="84"/>
      <c r="J23" s="37">
        <v>70</v>
      </c>
      <c r="K23" s="37">
        <v>70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20</v>
      </c>
    </row>
    <row r="24" spans="2:17" ht="15.75" x14ac:dyDescent="0.25">
      <c r="B24" s="18">
        <f t="shared" si="1"/>
        <v>16</v>
      </c>
      <c r="C24" s="18"/>
      <c r="D24" s="82" t="s">
        <v>75</v>
      </c>
      <c r="E24" s="83"/>
      <c r="F24" s="83"/>
      <c r="G24" s="83"/>
      <c r="H24" s="83"/>
      <c r="I24" s="84"/>
      <c r="J24" s="37">
        <v>84</v>
      </c>
      <c r="K24" s="37">
        <v>80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23.428571428571427</v>
      </c>
    </row>
    <row r="25" spans="2:17" ht="15.75" x14ac:dyDescent="0.25">
      <c r="B25" s="18">
        <f t="shared" si="1"/>
        <v>17</v>
      </c>
      <c r="C25" s="18"/>
      <c r="D25" s="82" t="s">
        <v>76</v>
      </c>
      <c r="E25" s="83"/>
      <c r="F25" s="83"/>
      <c r="G25" s="83"/>
      <c r="H25" s="83"/>
      <c r="I25" s="84"/>
      <c r="J25" s="37">
        <v>80</v>
      </c>
      <c r="K25" s="37">
        <v>70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21.428571428571427</v>
      </c>
    </row>
    <row r="26" spans="2:17" ht="15.75" x14ac:dyDescent="0.25">
      <c r="B26" s="18">
        <f t="shared" si="1"/>
        <v>18</v>
      </c>
      <c r="C26" s="18"/>
      <c r="D26" s="82" t="s">
        <v>77</v>
      </c>
      <c r="E26" s="83"/>
      <c r="F26" s="83"/>
      <c r="G26" s="83"/>
      <c r="H26" s="83"/>
      <c r="I26" s="84"/>
      <c r="J26" s="37">
        <v>84</v>
      </c>
      <c r="K26" s="37">
        <v>75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22.714285714285715</v>
      </c>
    </row>
    <row r="27" spans="2:17" ht="15.75" x14ac:dyDescent="0.25">
      <c r="B27" s="18">
        <f t="shared" si="1"/>
        <v>19</v>
      </c>
      <c r="C27" s="18"/>
      <c r="D27" s="82" t="s">
        <v>78</v>
      </c>
      <c r="E27" s="83"/>
      <c r="F27" s="83"/>
      <c r="G27" s="83"/>
      <c r="H27" s="83"/>
      <c r="I27" s="84"/>
      <c r="J27" s="37">
        <v>84</v>
      </c>
      <c r="K27" s="37">
        <v>75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ref="Q27:Q35" si="2">SUM(J27:P27)/7</f>
        <v>22.714285714285715</v>
      </c>
    </row>
    <row r="28" spans="2:17" ht="15.75" x14ac:dyDescent="0.25">
      <c r="B28" s="18">
        <f t="shared" si="1"/>
        <v>20</v>
      </c>
      <c r="C28" s="18"/>
      <c r="D28" s="82" t="s">
        <v>79</v>
      </c>
      <c r="E28" s="83"/>
      <c r="F28" s="83"/>
      <c r="G28" s="83"/>
      <c r="H28" s="83"/>
      <c r="I28" s="84"/>
      <c r="J28" s="37">
        <v>86</v>
      </c>
      <c r="K28" s="37">
        <v>80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2"/>
        <v>23.714285714285715</v>
      </c>
    </row>
    <row r="29" spans="2:17" ht="15.75" x14ac:dyDescent="0.25">
      <c r="B29" s="18">
        <f t="shared" si="1"/>
        <v>21</v>
      </c>
      <c r="C29" s="18"/>
      <c r="D29" s="82" t="s">
        <v>80</v>
      </c>
      <c r="E29" s="83"/>
      <c r="F29" s="83"/>
      <c r="G29" s="83"/>
      <c r="H29" s="83"/>
      <c r="I29" s="84"/>
      <c r="J29" s="37">
        <v>70</v>
      </c>
      <c r="K29" s="37">
        <v>70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2"/>
        <v>20</v>
      </c>
    </row>
    <row r="30" spans="2:17" ht="15.75" x14ac:dyDescent="0.25">
      <c r="B30" s="18">
        <f t="shared" si="1"/>
        <v>22</v>
      </c>
      <c r="C30" s="18"/>
      <c r="D30" s="82" t="s">
        <v>81</v>
      </c>
      <c r="E30" s="83"/>
      <c r="F30" s="83"/>
      <c r="G30" s="83"/>
      <c r="H30" s="83"/>
      <c r="I30" s="84"/>
      <c r="J30" s="37">
        <v>86</v>
      </c>
      <c r="K30" s="37">
        <v>70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2"/>
        <v>22.285714285714285</v>
      </c>
    </row>
    <row r="31" spans="2:17" ht="15.75" x14ac:dyDescent="0.25">
      <c r="B31" s="18">
        <f t="shared" si="1"/>
        <v>23</v>
      </c>
      <c r="C31" s="18"/>
      <c r="D31" s="82" t="s">
        <v>82</v>
      </c>
      <c r="E31" s="83"/>
      <c r="F31" s="83"/>
      <c r="G31" s="83"/>
      <c r="H31" s="83"/>
      <c r="I31" s="84"/>
      <c r="J31" s="37">
        <v>88</v>
      </c>
      <c r="K31" s="37">
        <v>85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2"/>
        <v>24.714285714285715</v>
      </c>
    </row>
    <row r="32" spans="2:17" ht="15.75" x14ac:dyDescent="0.25">
      <c r="B32" s="18">
        <f t="shared" si="1"/>
        <v>24</v>
      </c>
      <c r="C32" s="18"/>
      <c r="D32" s="82" t="s">
        <v>83</v>
      </c>
      <c r="E32" s="83"/>
      <c r="F32" s="83"/>
      <c r="G32" s="83"/>
      <c r="H32" s="83"/>
      <c r="I32" s="84"/>
      <c r="J32" s="37">
        <v>84</v>
      </c>
      <c r="K32" s="37">
        <v>85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2"/>
        <v>24.142857142857142</v>
      </c>
    </row>
    <row r="33" spans="2:17" ht="15.75" x14ac:dyDescent="0.25">
      <c r="B33" s="18">
        <f t="shared" si="1"/>
        <v>25</v>
      </c>
      <c r="C33" s="18"/>
      <c r="D33" s="82" t="s">
        <v>84</v>
      </c>
      <c r="E33" s="83"/>
      <c r="F33" s="83"/>
      <c r="G33" s="83"/>
      <c r="H33" s="83"/>
      <c r="I33" s="84"/>
      <c r="J33" s="37">
        <v>84</v>
      </c>
      <c r="K33" s="37">
        <v>80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2"/>
        <v>23.428571428571427</v>
      </c>
    </row>
    <row r="34" spans="2:17" ht="15.75" x14ac:dyDescent="0.25">
      <c r="B34" s="18">
        <f t="shared" si="1"/>
        <v>26</v>
      </c>
      <c r="C34" s="18"/>
      <c r="D34" s="82" t="s">
        <v>85</v>
      </c>
      <c r="E34" s="83"/>
      <c r="F34" s="83"/>
      <c r="G34" s="83"/>
      <c r="H34" s="83"/>
      <c r="I34" s="84"/>
      <c r="J34" s="37">
        <v>84</v>
      </c>
      <c r="K34" s="37">
        <v>70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2"/>
        <v>22</v>
      </c>
    </row>
    <row r="35" spans="2:17" ht="15.75" x14ac:dyDescent="0.25">
      <c r="B35" s="18">
        <f t="shared" si="1"/>
        <v>27</v>
      </c>
      <c r="C35" s="18"/>
      <c r="D35" s="82" t="s">
        <v>86</v>
      </c>
      <c r="E35" s="83"/>
      <c r="F35" s="83"/>
      <c r="G35" s="83"/>
      <c r="H35" s="83"/>
      <c r="I35" s="84"/>
      <c r="J35" s="37">
        <v>86</v>
      </c>
      <c r="K35" s="37">
        <v>80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2"/>
        <v>23.714285714285715</v>
      </c>
    </row>
    <row r="36" spans="2:17" x14ac:dyDescent="0.25">
      <c r="B36" s="18">
        <f t="shared" si="1"/>
        <v>28</v>
      </c>
      <c r="C36" s="18"/>
      <c r="D36" s="69"/>
      <c r="E36" s="69"/>
      <c r="F36" s="69"/>
      <c r="G36" s="69"/>
      <c r="H36" s="69"/>
      <c r="I36" s="6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69"/>
      <c r="E37" s="69"/>
      <c r="F37" s="69"/>
      <c r="G37" s="69"/>
      <c r="H37" s="69"/>
      <c r="I37" s="6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69"/>
      <c r="E38" s="69"/>
      <c r="F38" s="69"/>
      <c r="G38" s="69"/>
      <c r="H38" s="69"/>
      <c r="I38" s="6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69"/>
      <c r="E39" s="69"/>
      <c r="F39" s="69"/>
      <c r="G39" s="69"/>
      <c r="H39" s="69"/>
      <c r="I39" s="6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69"/>
      <c r="E40" s="69"/>
      <c r="F40" s="69"/>
      <c r="G40" s="69"/>
      <c r="H40" s="69"/>
      <c r="I40" s="6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69"/>
      <c r="E41" s="69"/>
      <c r="F41" s="69"/>
      <c r="G41" s="69"/>
      <c r="H41" s="69"/>
      <c r="I41" s="6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69"/>
      <c r="E42" s="69"/>
      <c r="F42" s="69"/>
      <c r="G42" s="69"/>
      <c r="H42" s="69"/>
      <c r="I42" s="6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69"/>
      <c r="E43" s="69"/>
      <c r="F43" s="69"/>
      <c r="G43" s="69"/>
      <c r="H43" s="69"/>
      <c r="I43" s="6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69"/>
      <c r="E44" s="69"/>
      <c r="F44" s="69"/>
      <c r="G44" s="69"/>
      <c r="H44" s="69"/>
      <c r="I44" s="6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69"/>
      <c r="E45" s="69"/>
      <c r="F45" s="69"/>
      <c r="G45" s="69"/>
      <c r="H45" s="69"/>
      <c r="I45" s="6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69"/>
      <c r="E46" s="69"/>
      <c r="F46" s="69"/>
      <c r="G46" s="69"/>
      <c r="H46" s="69"/>
      <c r="I46" s="6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9"/>
      <c r="E47" s="69"/>
      <c r="F47" s="69"/>
      <c r="G47" s="69"/>
      <c r="H47" s="69"/>
      <c r="I47" s="6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9"/>
      <c r="E48" s="69"/>
      <c r="F48" s="69"/>
      <c r="G48" s="69"/>
      <c r="H48" s="69"/>
      <c r="I48" s="6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9"/>
      <c r="E49" s="69"/>
      <c r="F49" s="69"/>
      <c r="G49" s="69"/>
      <c r="H49" s="69"/>
      <c r="I49" s="69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69"/>
      <c r="E50" s="69"/>
      <c r="F50" s="69"/>
      <c r="G50" s="69"/>
      <c r="H50" s="69"/>
      <c r="I50" s="69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69"/>
      <c r="E51" s="69"/>
      <c r="F51" s="69"/>
      <c r="G51" s="69"/>
      <c r="H51" s="69"/>
      <c r="I51" s="69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69"/>
      <c r="E52" s="69"/>
      <c r="F52" s="69"/>
      <c r="G52" s="69"/>
      <c r="H52" s="69"/>
      <c r="I52" s="69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70"/>
      <c r="E53" s="71"/>
      <c r="F53" s="71"/>
      <c r="G53" s="71"/>
      <c r="H53" s="71"/>
      <c r="I53" s="72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4"/>
      <c r="D54" s="44"/>
      <c r="E54" s="17"/>
      <c r="H54" s="48" t="s">
        <v>19</v>
      </c>
      <c r="I54" s="48"/>
      <c r="J54" s="23">
        <f>COUNTIF(J9:J53,"&gt;=70")</f>
        <v>27</v>
      </c>
      <c r="K54" s="23">
        <f t="shared" ref="K54:P54" si="4">COUNTIF(K9:K53,"&gt;=70")</f>
        <v>27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44"/>
      <c r="D55" s="44"/>
      <c r="E55" s="21"/>
      <c r="H55" s="49" t="s">
        <v>20</v>
      </c>
      <c r="I55" s="49"/>
      <c r="J55" s="24">
        <f>COUNTIF(J9:J53,"&lt;70")</f>
        <v>0</v>
      </c>
      <c r="K55" s="24">
        <f t="shared" ref="K55:Q55" si="6">COUNTIF(K9:K53,"&lt;70")</f>
        <v>0</v>
      </c>
      <c r="L55" s="24">
        <f t="shared" si="6"/>
        <v>27</v>
      </c>
      <c r="M55" s="24">
        <f t="shared" si="6"/>
        <v>27</v>
      </c>
      <c r="N55" s="24">
        <f t="shared" si="6"/>
        <v>27</v>
      </c>
      <c r="O55" s="24">
        <f t="shared" si="6"/>
        <v>27</v>
      </c>
      <c r="P55" s="24">
        <f t="shared" si="6"/>
        <v>27</v>
      </c>
      <c r="Q55" s="24">
        <f t="shared" si="6"/>
        <v>45</v>
      </c>
    </row>
    <row r="56" spans="2:17" x14ac:dyDescent="0.25">
      <c r="C56" s="44"/>
      <c r="D56" s="44"/>
      <c r="E56" s="44"/>
      <c r="H56" s="49" t="s">
        <v>21</v>
      </c>
      <c r="I56" s="49"/>
      <c r="J56" s="24">
        <f>COUNT(J9:J53)</f>
        <v>27</v>
      </c>
      <c r="K56" s="24">
        <f t="shared" ref="K56:Q56" si="7">COUNT(K9:K53)</f>
        <v>27</v>
      </c>
      <c r="L56" s="24">
        <f t="shared" si="7"/>
        <v>27</v>
      </c>
      <c r="M56" s="24">
        <f t="shared" si="7"/>
        <v>27</v>
      </c>
      <c r="N56" s="24">
        <f t="shared" si="7"/>
        <v>27</v>
      </c>
      <c r="O56" s="24">
        <f t="shared" si="7"/>
        <v>27</v>
      </c>
      <c r="P56" s="24">
        <f t="shared" si="7"/>
        <v>27</v>
      </c>
      <c r="Q56" s="24">
        <f t="shared" si="7"/>
        <v>45</v>
      </c>
    </row>
    <row r="57" spans="2:17" x14ac:dyDescent="0.25">
      <c r="C57" s="44"/>
      <c r="D57" s="44"/>
      <c r="E57" s="17"/>
      <c r="F57" s="12"/>
      <c r="H57" s="50" t="s">
        <v>16</v>
      </c>
      <c r="I57" s="50"/>
      <c r="J57" s="25">
        <f>J54/J56</f>
        <v>1</v>
      </c>
      <c r="K57" s="26">
        <f t="shared" ref="K57:Q57" si="8">K54/K56</f>
        <v>1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44"/>
      <c r="D58" s="44"/>
      <c r="E58" s="17"/>
      <c r="F58" s="12"/>
      <c r="H58" s="50" t="s">
        <v>17</v>
      </c>
      <c r="I58" s="50"/>
      <c r="J58" s="25">
        <f>J55/J56</f>
        <v>0</v>
      </c>
      <c r="K58" s="25">
        <f t="shared" ref="K58:Q58" si="9">K55/K56</f>
        <v>0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N4:P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5" zoomScaleNormal="115" workbookViewId="0">
      <selection activeCell="K57" sqref="K5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2" t="s">
        <v>123</v>
      </c>
      <c r="E4" s="52"/>
      <c r="F4" s="52"/>
      <c r="G4" s="52"/>
      <c r="I4" t="s">
        <v>1</v>
      </c>
      <c r="J4" s="53" t="s">
        <v>125</v>
      </c>
      <c r="K4" s="53"/>
      <c r="M4" t="s">
        <v>2</v>
      </c>
      <c r="N4" s="54">
        <v>45009</v>
      </c>
      <c r="O4" s="5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 t="s">
        <v>124</v>
      </c>
      <c r="E6" s="53"/>
      <c r="F6" s="53"/>
      <c r="G6" s="53"/>
      <c r="I6" s="45" t="s">
        <v>22</v>
      </c>
      <c r="J6" s="45"/>
      <c r="K6" s="46" t="s">
        <v>120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0" t="s">
        <v>5</v>
      </c>
      <c r="E8" s="90"/>
      <c r="F8" s="90"/>
      <c r="G8" s="90"/>
      <c r="H8" s="90"/>
      <c r="I8" s="9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8.75" x14ac:dyDescent="0.3">
      <c r="B9" s="18">
        <v>1</v>
      </c>
      <c r="C9" s="18"/>
      <c r="D9" s="76" t="s">
        <v>87</v>
      </c>
      <c r="E9" s="77"/>
      <c r="F9" s="77"/>
      <c r="G9" s="77"/>
      <c r="H9" s="77"/>
      <c r="I9" s="78"/>
      <c r="J9" s="38">
        <v>0</v>
      </c>
      <c r="K9" s="94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8.75" x14ac:dyDescent="0.3">
      <c r="B10" s="18">
        <f>B9+1</f>
        <v>2</v>
      </c>
      <c r="C10" s="18"/>
      <c r="D10" s="87" t="s">
        <v>88</v>
      </c>
      <c r="E10" s="88"/>
      <c r="F10" s="88"/>
      <c r="G10" s="88"/>
      <c r="H10" s="88"/>
      <c r="I10" s="89"/>
      <c r="J10" s="38">
        <v>0</v>
      </c>
      <c r="K10" s="94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ht="18.75" x14ac:dyDescent="0.3">
      <c r="B11" s="18">
        <f t="shared" ref="B11:B53" si="1">B10+1</f>
        <v>3</v>
      </c>
      <c r="C11" s="18"/>
      <c r="D11" s="87" t="s">
        <v>89</v>
      </c>
      <c r="E11" s="88"/>
      <c r="F11" s="88"/>
      <c r="G11" s="88"/>
      <c r="H11" s="88"/>
      <c r="I11" s="89"/>
      <c r="J11" s="38">
        <v>86</v>
      </c>
      <c r="K11" s="94">
        <v>70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22.285714285714285</v>
      </c>
    </row>
    <row r="12" spans="2:18" ht="18.75" x14ac:dyDescent="0.3">
      <c r="B12" s="18">
        <f t="shared" si="1"/>
        <v>4</v>
      </c>
      <c r="C12" s="18"/>
      <c r="D12" s="87" t="s">
        <v>90</v>
      </c>
      <c r="E12" s="88"/>
      <c r="F12" s="88"/>
      <c r="G12" s="88"/>
      <c r="H12" s="88"/>
      <c r="I12" s="89"/>
      <c r="J12" s="38">
        <v>90</v>
      </c>
      <c r="K12" s="94">
        <v>70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22.857142857142858</v>
      </c>
    </row>
    <row r="13" spans="2:18" ht="18.75" x14ac:dyDescent="0.3">
      <c r="B13" s="18">
        <f t="shared" si="1"/>
        <v>5</v>
      </c>
      <c r="C13" s="18"/>
      <c r="D13" s="87" t="s">
        <v>91</v>
      </c>
      <c r="E13" s="88"/>
      <c r="F13" s="88"/>
      <c r="G13" s="88"/>
      <c r="H13" s="88"/>
      <c r="I13" s="89"/>
      <c r="J13" s="38">
        <v>82</v>
      </c>
      <c r="K13" s="94">
        <v>93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25</v>
      </c>
    </row>
    <row r="14" spans="2:18" ht="18.75" x14ac:dyDescent="0.3">
      <c r="B14" s="18">
        <f t="shared" si="1"/>
        <v>6</v>
      </c>
      <c r="C14" s="18"/>
      <c r="D14" s="87" t="s">
        <v>92</v>
      </c>
      <c r="E14" s="88"/>
      <c r="F14" s="88"/>
      <c r="G14" s="88"/>
      <c r="H14" s="88"/>
      <c r="I14" s="89"/>
      <c r="J14" s="38">
        <v>92</v>
      </c>
      <c r="K14" s="94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13.142857142857142</v>
      </c>
    </row>
    <row r="15" spans="2:18" ht="18.75" x14ac:dyDescent="0.3">
      <c r="B15" s="18">
        <f t="shared" si="1"/>
        <v>7</v>
      </c>
      <c r="C15" s="18"/>
      <c r="D15" s="87" t="s">
        <v>93</v>
      </c>
      <c r="E15" s="88"/>
      <c r="F15" s="88"/>
      <c r="G15" s="88"/>
      <c r="H15" s="88"/>
      <c r="I15" s="89"/>
      <c r="J15" s="38">
        <v>70</v>
      </c>
      <c r="K15" s="94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10</v>
      </c>
    </row>
    <row r="16" spans="2:18" ht="18.75" x14ac:dyDescent="0.3">
      <c r="B16" s="18">
        <f t="shared" si="1"/>
        <v>8</v>
      </c>
      <c r="C16" s="18"/>
      <c r="D16" s="87" t="s">
        <v>94</v>
      </c>
      <c r="E16" s="88"/>
      <c r="F16" s="88"/>
      <c r="G16" s="88"/>
      <c r="H16" s="88"/>
      <c r="I16" s="89"/>
      <c r="J16" s="38">
        <v>70</v>
      </c>
      <c r="K16" s="94">
        <v>75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20.714285714285715</v>
      </c>
    </row>
    <row r="17" spans="2:17" ht="18.75" x14ac:dyDescent="0.3">
      <c r="B17" s="18">
        <f t="shared" si="1"/>
        <v>9</v>
      </c>
      <c r="C17" s="18"/>
      <c r="D17" s="87" t="s">
        <v>95</v>
      </c>
      <c r="E17" s="88"/>
      <c r="F17" s="88"/>
      <c r="G17" s="88"/>
      <c r="H17" s="88"/>
      <c r="I17" s="89"/>
      <c r="J17" s="38">
        <v>80</v>
      </c>
      <c r="K17" s="94">
        <v>72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21.714285714285715</v>
      </c>
    </row>
    <row r="18" spans="2:17" ht="18.75" x14ac:dyDescent="0.3">
      <c r="B18" s="18">
        <f t="shared" si="1"/>
        <v>10</v>
      </c>
      <c r="C18" s="18"/>
      <c r="D18" s="91" t="s">
        <v>96</v>
      </c>
      <c r="E18" s="92"/>
      <c r="F18" s="92"/>
      <c r="G18" s="92"/>
      <c r="H18" s="92"/>
      <c r="I18" s="93"/>
      <c r="J18" s="38">
        <v>0</v>
      </c>
      <c r="K18" s="95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8.75" x14ac:dyDescent="0.3">
      <c r="B19" s="18">
        <f t="shared" si="1"/>
        <v>11</v>
      </c>
      <c r="C19" s="18"/>
      <c r="D19" s="87" t="s">
        <v>97</v>
      </c>
      <c r="E19" s="88"/>
      <c r="F19" s="88"/>
      <c r="G19" s="88"/>
      <c r="H19" s="88"/>
      <c r="I19" s="89"/>
      <c r="J19" s="38">
        <v>0</v>
      </c>
      <c r="K19" s="94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8.75" x14ac:dyDescent="0.3">
      <c r="B20" s="18">
        <f t="shared" si="1"/>
        <v>12</v>
      </c>
      <c r="C20" s="18"/>
      <c r="D20" s="87" t="s">
        <v>98</v>
      </c>
      <c r="E20" s="88"/>
      <c r="F20" s="88"/>
      <c r="G20" s="88"/>
      <c r="H20" s="88"/>
      <c r="I20" s="89"/>
      <c r="J20" s="38">
        <v>0</v>
      </c>
      <c r="K20" s="94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8.75" x14ac:dyDescent="0.3">
      <c r="B21" s="18">
        <f t="shared" si="1"/>
        <v>13</v>
      </c>
      <c r="C21" s="18"/>
      <c r="D21" s="91" t="s">
        <v>99</v>
      </c>
      <c r="E21" s="92"/>
      <c r="F21" s="92"/>
      <c r="G21" s="92"/>
      <c r="H21" s="92"/>
      <c r="I21" s="93"/>
      <c r="J21" s="38">
        <v>0</v>
      </c>
      <c r="K21" s="95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8.75" x14ac:dyDescent="0.3">
      <c r="B22" s="18">
        <f t="shared" si="1"/>
        <v>14</v>
      </c>
      <c r="C22" s="18"/>
      <c r="D22" s="87" t="s">
        <v>100</v>
      </c>
      <c r="E22" s="88"/>
      <c r="F22" s="88"/>
      <c r="G22" s="88"/>
      <c r="H22" s="88"/>
      <c r="I22" s="89"/>
      <c r="J22" s="38">
        <v>80</v>
      </c>
      <c r="K22" s="94">
        <v>70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21.428571428571427</v>
      </c>
    </row>
    <row r="23" spans="2:17" ht="18.75" x14ac:dyDescent="0.3">
      <c r="B23" s="18">
        <f t="shared" si="1"/>
        <v>15</v>
      </c>
      <c r="C23" s="18"/>
      <c r="D23" s="87" t="s">
        <v>101</v>
      </c>
      <c r="E23" s="88"/>
      <c r="F23" s="88"/>
      <c r="G23" s="88"/>
      <c r="H23" s="88"/>
      <c r="I23" s="89"/>
      <c r="J23" s="38">
        <v>80</v>
      </c>
      <c r="K23" s="94">
        <v>70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21.428571428571427</v>
      </c>
    </row>
    <row r="24" spans="2:17" ht="18.75" x14ac:dyDescent="0.3">
      <c r="B24" s="18">
        <f t="shared" si="1"/>
        <v>16</v>
      </c>
      <c r="C24" s="18"/>
      <c r="D24" s="87" t="s">
        <v>102</v>
      </c>
      <c r="E24" s="88"/>
      <c r="F24" s="88"/>
      <c r="G24" s="88"/>
      <c r="H24" s="88"/>
      <c r="I24" s="89"/>
      <c r="J24" s="38">
        <v>80</v>
      </c>
      <c r="K24" s="94">
        <v>75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22.142857142857142</v>
      </c>
    </row>
    <row r="25" spans="2:17" ht="18.75" x14ac:dyDescent="0.3">
      <c r="B25" s="18">
        <f t="shared" si="1"/>
        <v>17</v>
      </c>
      <c r="C25" s="18"/>
      <c r="D25" s="87" t="s">
        <v>103</v>
      </c>
      <c r="E25" s="88"/>
      <c r="F25" s="88"/>
      <c r="G25" s="88"/>
      <c r="H25" s="88"/>
      <c r="I25" s="89"/>
      <c r="J25" s="38">
        <v>85</v>
      </c>
      <c r="K25" s="94">
        <v>70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22.142857142857142</v>
      </c>
    </row>
    <row r="26" spans="2:17" ht="18.75" x14ac:dyDescent="0.3">
      <c r="B26" s="18">
        <f t="shared" si="1"/>
        <v>18</v>
      </c>
      <c r="C26" s="18"/>
      <c r="D26" s="76" t="s">
        <v>104</v>
      </c>
      <c r="E26" s="77"/>
      <c r="F26" s="77"/>
      <c r="G26" s="77"/>
      <c r="H26" s="77"/>
      <c r="I26" s="78"/>
      <c r="J26" s="38">
        <v>80</v>
      </c>
      <c r="K26" s="94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11.428571428571429</v>
      </c>
    </row>
    <row r="27" spans="2:17" ht="18.75" x14ac:dyDescent="0.3">
      <c r="B27" s="18">
        <f t="shared" si="1"/>
        <v>19</v>
      </c>
      <c r="C27" s="18"/>
      <c r="D27" s="87" t="s">
        <v>105</v>
      </c>
      <c r="E27" s="88"/>
      <c r="F27" s="88"/>
      <c r="G27" s="88"/>
      <c r="H27" s="88"/>
      <c r="I27" s="89"/>
      <c r="J27" s="38">
        <v>84</v>
      </c>
      <c r="K27" s="94">
        <v>70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ref="Q27:Q40" si="2">SUM(J27:P27)/7</f>
        <v>22</v>
      </c>
    </row>
    <row r="28" spans="2:17" ht="18.75" x14ac:dyDescent="0.3">
      <c r="B28" s="18">
        <f t="shared" si="1"/>
        <v>20</v>
      </c>
      <c r="C28" s="18"/>
      <c r="D28" s="87" t="s">
        <v>106</v>
      </c>
      <c r="E28" s="88"/>
      <c r="F28" s="88"/>
      <c r="G28" s="88"/>
      <c r="H28" s="88"/>
      <c r="I28" s="89"/>
      <c r="J28" s="38">
        <v>84</v>
      </c>
      <c r="K28" s="94">
        <v>70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2"/>
        <v>22</v>
      </c>
    </row>
    <row r="29" spans="2:17" ht="18.75" x14ac:dyDescent="0.3">
      <c r="B29" s="18">
        <f t="shared" si="1"/>
        <v>21</v>
      </c>
      <c r="C29" s="18"/>
      <c r="D29" s="87" t="s">
        <v>128</v>
      </c>
      <c r="E29" s="88"/>
      <c r="F29" s="88"/>
      <c r="G29" s="88"/>
      <c r="H29" s="88"/>
      <c r="I29" s="89"/>
      <c r="J29" s="38">
        <v>84</v>
      </c>
      <c r="K29" s="94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2"/>
        <v>12</v>
      </c>
    </row>
    <row r="30" spans="2:17" ht="18.75" x14ac:dyDescent="0.3">
      <c r="B30" s="18">
        <f t="shared" si="1"/>
        <v>22</v>
      </c>
      <c r="C30" s="18"/>
      <c r="D30" s="91" t="s">
        <v>107</v>
      </c>
      <c r="E30" s="92"/>
      <c r="F30" s="92"/>
      <c r="G30" s="92"/>
      <c r="H30" s="92"/>
      <c r="I30" s="93"/>
      <c r="J30" s="38">
        <v>0</v>
      </c>
      <c r="K30" s="94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2"/>
        <v>0</v>
      </c>
    </row>
    <row r="31" spans="2:17" ht="18.75" x14ac:dyDescent="0.3">
      <c r="B31" s="18">
        <f t="shared" si="1"/>
        <v>23</v>
      </c>
      <c r="C31" s="18"/>
      <c r="D31" s="87" t="s">
        <v>108</v>
      </c>
      <c r="E31" s="88"/>
      <c r="F31" s="88"/>
      <c r="G31" s="88"/>
      <c r="H31" s="88"/>
      <c r="I31" s="89"/>
      <c r="J31" s="38">
        <v>80</v>
      </c>
      <c r="K31" s="94">
        <v>70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2"/>
        <v>21.428571428571427</v>
      </c>
    </row>
    <row r="32" spans="2:17" ht="18.75" x14ac:dyDescent="0.3">
      <c r="B32" s="18">
        <f t="shared" si="1"/>
        <v>24</v>
      </c>
      <c r="C32" s="18"/>
      <c r="D32" s="87" t="s">
        <v>109</v>
      </c>
      <c r="E32" s="88"/>
      <c r="F32" s="88"/>
      <c r="G32" s="88"/>
      <c r="H32" s="88"/>
      <c r="I32" s="89"/>
      <c r="J32" s="38">
        <v>80</v>
      </c>
      <c r="K32" s="94">
        <v>70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2"/>
        <v>21.428571428571427</v>
      </c>
    </row>
    <row r="33" spans="2:17" ht="18.75" x14ac:dyDescent="0.3">
      <c r="B33" s="18">
        <f t="shared" si="1"/>
        <v>25</v>
      </c>
      <c r="C33" s="18"/>
      <c r="D33" s="87" t="s">
        <v>110</v>
      </c>
      <c r="E33" s="88"/>
      <c r="F33" s="88"/>
      <c r="G33" s="88"/>
      <c r="H33" s="88"/>
      <c r="I33" s="89"/>
      <c r="J33" s="38">
        <v>84</v>
      </c>
      <c r="K33" s="94">
        <v>70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2"/>
        <v>22</v>
      </c>
    </row>
    <row r="34" spans="2:17" ht="18.75" x14ac:dyDescent="0.3">
      <c r="B34" s="18">
        <f t="shared" si="1"/>
        <v>26</v>
      </c>
      <c r="C34" s="18"/>
      <c r="D34" s="87" t="s">
        <v>111</v>
      </c>
      <c r="E34" s="88"/>
      <c r="F34" s="88"/>
      <c r="G34" s="88"/>
      <c r="H34" s="88"/>
      <c r="I34" s="89"/>
      <c r="J34" s="38">
        <v>90</v>
      </c>
      <c r="K34" s="94">
        <v>70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2"/>
        <v>22.857142857142858</v>
      </c>
    </row>
    <row r="35" spans="2:17" ht="18.75" x14ac:dyDescent="0.3">
      <c r="B35" s="18">
        <f t="shared" si="1"/>
        <v>27</v>
      </c>
      <c r="C35" s="18"/>
      <c r="D35" s="87" t="s">
        <v>112</v>
      </c>
      <c r="E35" s="88"/>
      <c r="F35" s="88"/>
      <c r="G35" s="88"/>
      <c r="H35" s="88"/>
      <c r="I35" s="89"/>
      <c r="J35" s="38">
        <v>88</v>
      </c>
      <c r="K35" s="94">
        <v>80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2"/>
        <v>24</v>
      </c>
    </row>
    <row r="36" spans="2:17" ht="18.75" x14ac:dyDescent="0.3">
      <c r="B36" s="18">
        <f t="shared" si="1"/>
        <v>28</v>
      </c>
      <c r="C36" s="18"/>
      <c r="D36" s="59" t="s">
        <v>113</v>
      </c>
      <c r="E36" s="60"/>
      <c r="F36" s="60"/>
      <c r="G36" s="60"/>
      <c r="H36" s="60"/>
      <c r="I36" s="61"/>
      <c r="J36" s="38">
        <v>84</v>
      </c>
      <c r="K36" s="94">
        <v>70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2"/>
        <v>22</v>
      </c>
    </row>
    <row r="37" spans="2:17" ht="18.75" x14ac:dyDescent="0.3">
      <c r="B37" s="18">
        <f t="shared" si="1"/>
        <v>29</v>
      </c>
      <c r="C37" s="18"/>
      <c r="D37" s="87" t="s">
        <v>114</v>
      </c>
      <c r="E37" s="88"/>
      <c r="F37" s="88"/>
      <c r="G37" s="88"/>
      <c r="H37" s="88"/>
      <c r="I37" s="89"/>
      <c r="J37" s="38">
        <v>0</v>
      </c>
      <c r="K37" s="94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2"/>
        <v>0</v>
      </c>
    </row>
    <row r="38" spans="2:17" ht="18.75" x14ac:dyDescent="0.3">
      <c r="B38" s="18">
        <f t="shared" si="1"/>
        <v>30</v>
      </c>
      <c r="C38" s="18"/>
      <c r="D38" s="87" t="s">
        <v>115</v>
      </c>
      <c r="E38" s="88"/>
      <c r="F38" s="88"/>
      <c r="G38" s="88"/>
      <c r="H38" s="88"/>
      <c r="I38" s="89"/>
      <c r="J38" s="38">
        <v>0</v>
      </c>
      <c r="K38" s="94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2"/>
        <v>0</v>
      </c>
    </row>
    <row r="39" spans="2:17" ht="18.75" x14ac:dyDescent="0.3">
      <c r="B39" s="18">
        <f t="shared" si="1"/>
        <v>31</v>
      </c>
      <c r="C39" s="18"/>
      <c r="D39" s="87" t="s">
        <v>116</v>
      </c>
      <c r="E39" s="88"/>
      <c r="F39" s="88"/>
      <c r="G39" s="88"/>
      <c r="H39" s="88"/>
      <c r="I39" s="89"/>
      <c r="J39" s="38">
        <v>84</v>
      </c>
      <c r="K39" s="94">
        <v>80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2"/>
        <v>23.428571428571427</v>
      </c>
    </row>
    <row r="40" spans="2:17" ht="18.75" x14ac:dyDescent="0.3">
      <c r="B40" s="18">
        <f t="shared" si="1"/>
        <v>32</v>
      </c>
      <c r="C40" s="18"/>
      <c r="D40" s="87" t="s">
        <v>117</v>
      </c>
      <c r="E40" s="88"/>
      <c r="F40" s="88"/>
      <c r="G40" s="88"/>
      <c r="H40" s="88"/>
      <c r="I40" s="89"/>
      <c r="J40" s="38">
        <v>0</v>
      </c>
      <c r="K40" s="94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si="2"/>
        <v>0</v>
      </c>
    </row>
    <row r="41" spans="2:17" ht="15.75" x14ac:dyDescent="0.25">
      <c r="B41" s="18">
        <f t="shared" si="1"/>
        <v>33</v>
      </c>
      <c r="C41" s="18"/>
      <c r="D41" s="87"/>
      <c r="E41" s="88"/>
      <c r="F41" s="88"/>
      <c r="G41" s="88"/>
      <c r="H41" s="88"/>
      <c r="I41" s="8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9"/>
      <c r="E42" s="60"/>
      <c r="F42" s="60"/>
      <c r="G42" s="60"/>
      <c r="H42" s="60"/>
      <c r="I42" s="6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ht="15.75" x14ac:dyDescent="0.25">
      <c r="B43" s="18">
        <f t="shared" si="1"/>
        <v>35</v>
      </c>
      <c r="C43" s="18"/>
      <c r="D43" s="87"/>
      <c r="E43" s="88"/>
      <c r="F43" s="88"/>
      <c r="G43" s="88"/>
      <c r="H43" s="88"/>
      <c r="I43" s="8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ht="15.75" x14ac:dyDescent="0.25">
      <c r="B44" s="18">
        <f t="shared" si="1"/>
        <v>36</v>
      </c>
      <c r="C44" s="18"/>
      <c r="D44" s="87"/>
      <c r="E44" s="88"/>
      <c r="F44" s="88"/>
      <c r="G44" s="88"/>
      <c r="H44" s="88"/>
      <c r="I44" s="8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ht="15.75" x14ac:dyDescent="0.25">
      <c r="B45" s="18">
        <f t="shared" si="1"/>
        <v>37</v>
      </c>
      <c r="C45" s="9"/>
      <c r="D45" s="87"/>
      <c r="E45" s="88"/>
      <c r="F45" s="88"/>
      <c r="G45" s="88"/>
      <c r="H45" s="88"/>
      <c r="I45" s="8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ht="15.75" x14ac:dyDescent="0.25">
      <c r="B46" s="18">
        <f t="shared" si="1"/>
        <v>38</v>
      </c>
      <c r="C46" s="9"/>
      <c r="D46" s="87"/>
      <c r="E46" s="88"/>
      <c r="F46" s="88"/>
      <c r="G46" s="88"/>
      <c r="H46" s="88"/>
      <c r="I46" s="8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9"/>
      <c r="E47" s="69"/>
      <c r="F47" s="69"/>
      <c r="G47" s="69"/>
      <c r="H47" s="69"/>
      <c r="I47" s="6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9"/>
      <c r="E48" s="69"/>
      <c r="F48" s="69"/>
      <c r="G48" s="69"/>
      <c r="H48" s="69"/>
      <c r="I48" s="6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9"/>
      <c r="E49" s="69"/>
      <c r="F49" s="69"/>
      <c r="G49" s="69"/>
      <c r="H49" s="69"/>
      <c r="I49" s="69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69"/>
      <c r="E50" s="69"/>
      <c r="F50" s="69"/>
      <c r="G50" s="69"/>
      <c r="H50" s="69"/>
      <c r="I50" s="69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69"/>
      <c r="E51" s="69"/>
      <c r="F51" s="69"/>
      <c r="G51" s="69"/>
      <c r="H51" s="69"/>
      <c r="I51" s="69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69"/>
      <c r="E52" s="69"/>
      <c r="F52" s="69"/>
      <c r="G52" s="69"/>
      <c r="H52" s="69"/>
      <c r="I52" s="69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70"/>
      <c r="E53" s="71"/>
      <c r="F53" s="71"/>
      <c r="G53" s="71"/>
      <c r="H53" s="71"/>
      <c r="I53" s="72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4"/>
      <c r="D54" s="44"/>
      <c r="E54" s="17"/>
      <c r="H54" s="48" t="s">
        <v>19</v>
      </c>
      <c r="I54" s="48"/>
      <c r="J54" s="23">
        <f>COUNTIF(J9:J53,"&gt;=70")</f>
        <v>22</v>
      </c>
      <c r="K54" s="23">
        <f t="shared" ref="K54:P54" si="4">COUNTIF(K9:K53,"&gt;=70")</f>
        <v>18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44"/>
      <c r="D55" s="44"/>
      <c r="E55" s="21"/>
      <c r="H55" s="49" t="s">
        <v>20</v>
      </c>
      <c r="I55" s="49"/>
      <c r="J55" s="24">
        <f>COUNTIF(J9:J53,"&lt;70")</f>
        <v>10</v>
      </c>
      <c r="K55" s="24">
        <f t="shared" ref="K55:Q55" si="6">COUNTIF(K9:K53,"&lt;70")</f>
        <v>14</v>
      </c>
      <c r="L55" s="24">
        <f t="shared" si="6"/>
        <v>32</v>
      </c>
      <c r="M55" s="24">
        <f t="shared" si="6"/>
        <v>32</v>
      </c>
      <c r="N55" s="24">
        <f t="shared" si="6"/>
        <v>32</v>
      </c>
      <c r="O55" s="24">
        <f t="shared" si="6"/>
        <v>32</v>
      </c>
      <c r="P55" s="24">
        <f t="shared" si="6"/>
        <v>32</v>
      </c>
      <c r="Q55" s="24">
        <f t="shared" si="6"/>
        <v>45</v>
      </c>
    </row>
    <row r="56" spans="2:17" x14ac:dyDescent="0.25">
      <c r="C56" s="44"/>
      <c r="D56" s="44"/>
      <c r="E56" s="44"/>
      <c r="H56" s="49" t="s">
        <v>21</v>
      </c>
      <c r="I56" s="49"/>
      <c r="J56" s="24">
        <f>COUNT(J9:J53)</f>
        <v>32</v>
      </c>
      <c r="K56" s="39">
        <f>COUNT(K9:K53)</f>
        <v>32</v>
      </c>
      <c r="L56" s="24">
        <f t="shared" ref="L56:Q56" si="7">COUNT(L9:L53)</f>
        <v>32</v>
      </c>
      <c r="M56" s="24">
        <f t="shared" si="7"/>
        <v>32</v>
      </c>
      <c r="N56" s="24">
        <f t="shared" si="7"/>
        <v>32</v>
      </c>
      <c r="O56" s="24">
        <f t="shared" si="7"/>
        <v>32</v>
      </c>
      <c r="P56" s="24">
        <f t="shared" si="7"/>
        <v>32</v>
      </c>
      <c r="Q56" s="24">
        <f t="shared" si="7"/>
        <v>45</v>
      </c>
    </row>
    <row r="57" spans="2:17" x14ac:dyDescent="0.25">
      <c r="C57" s="44"/>
      <c r="D57" s="44"/>
      <c r="E57" s="17"/>
      <c r="F57" s="12"/>
      <c r="H57" s="50" t="s">
        <v>16</v>
      </c>
      <c r="I57" s="50"/>
      <c r="J57" s="25">
        <f>J54/J56</f>
        <v>0.6875</v>
      </c>
      <c r="K57" s="26">
        <f t="shared" ref="K57:Q57" si="8">K54/K56</f>
        <v>0.5625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44"/>
      <c r="D58" s="44"/>
      <c r="E58" s="17"/>
      <c r="F58" s="12"/>
      <c r="H58" s="50" t="s">
        <v>17</v>
      </c>
      <c r="I58" s="50"/>
      <c r="J58" s="25">
        <f>J55/J56</f>
        <v>0.3125</v>
      </c>
      <c r="K58" s="25">
        <f t="shared" ref="K58:Q58" si="9">K55/K56</f>
        <v>0.4375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44"/>
      <c r="D59" s="44"/>
      <c r="E59" s="21"/>
      <c r="F59" s="12"/>
      <c r="J59">
        <f>COUNTIF(J9:J53,"&gt;=57")</f>
        <v>22</v>
      </c>
    </row>
    <row r="60" spans="2:17" x14ac:dyDescent="0.25">
      <c r="C60" s="17"/>
      <c r="D60" s="17"/>
      <c r="E60" s="21"/>
      <c r="F60" s="12"/>
      <c r="J60">
        <f>J59/J56</f>
        <v>0.6875</v>
      </c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J9:J40">
    <cfRule type="cellIs" dxfId="0" priority="1" operator="equal">
      <formula>"X"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D9" sqref="D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2"/>
      <c r="E4" s="52"/>
      <c r="F4" s="52"/>
      <c r="G4" s="52"/>
      <c r="I4" t="s">
        <v>1</v>
      </c>
      <c r="J4" s="53"/>
      <c r="K4" s="53"/>
      <c r="M4" t="s">
        <v>2</v>
      </c>
      <c r="N4" s="54"/>
      <c r="O4" s="5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/>
      <c r="E6" s="53"/>
      <c r="F6" s="53"/>
      <c r="G6" s="53"/>
      <c r="I6" s="45" t="s">
        <v>22</v>
      </c>
      <c r="J6" s="45"/>
      <c r="K6" s="46"/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69"/>
      <c r="E9" s="69"/>
      <c r="F9" s="69"/>
      <c r="G9" s="69"/>
      <c r="H9" s="69"/>
      <c r="I9" s="69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69"/>
      <c r="E10" s="69"/>
      <c r="F10" s="69"/>
      <c r="G10" s="69"/>
      <c r="H10" s="69"/>
      <c r="I10" s="69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69"/>
      <c r="E11" s="69"/>
      <c r="F11" s="69"/>
      <c r="G11" s="69"/>
      <c r="H11" s="69"/>
      <c r="I11" s="69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69"/>
      <c r="E12" s="69"/>
      <c r="F12" s="69"/>
      <c r="G12" s="69"/>
      <c r="H12" s="69"/>
      <c r="I12" s="69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69"/>
      <c r="E13" s="69"/>
      <c r="F13" s="69"/>
      <c r="G13" s="69"/>
      <c r="H13" s="69"/>
      <c r="I13" s="69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69"/>
      <c r="E14" s="69"/>
      <c r="F14" s="69"/>
      <c r="G14" s="69"/>
      <c r="H14" s="69"/>
      <c r="I14" s="69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69"/>
      <c r="E15" s="69"/>
      <c r="F15" s="69"/>
      <c r="G15" s="69"/>
      <c r="H15" s="69"/>
      <c r="I15" s="69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69"/>
      <c r="E16" s="69"/>
      <c r="F16" s="69"/>
      <c r="G16" s="69"/>
      <c r="H16" s="69"/>
      <c r="I16" s="69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69"/>
      <c r="E17" s="69"/>
      <c r="F17" s="69"/>
      <c r="G17" s="69"/>
      <c r="H17" s="69"/>
      <c r="I17" s="69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69"/>
      <c r="E18" s="69"/>
      <c r="F18" s="69"/>
      <c r="G18" s="69"/>
      <c r="H18" s="69"/>
      <c r="I18" s="69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69"/>
      <c r="E19" s="69"/>
      <c r="F19" s="69"/>
      <c r="G19" s="69"/>
      <c r="H19" s="69"/>
      <c r="I19" s="69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69"/>
      <c r="E20" s="69"/>
      <c r="F20" s="69"/>
      <c r="G20" s="69"/>
      <c r="H20" s="69"/>
      <c r="I20" s="69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69"/>
      <c r="E21" s="69"/>
      <c r="F21" s="69"/>
      <c r="G21" s="69"/>
      <c r="H21" s="69"/>
      <c r="I21" s="69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69"/>
      <c r="E22" s="69"/>
      <c r="F22" s="69"/>
      <c r="G22" s="69"/>
      <c r="H22" s="69"/>
      <c r="I22" s="69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69"/>
      <c r="E23" s="69"/>
      <c r="F23" s="69"/>
      <c r="G23" s="69"/>
      <c r="H23" s="69"/>
      <c r="I23" s="69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69"/>
      <c r="E24" s="69"/>
      <c r="F24" s="69"/>
      <c r="G24" s="69"/>
      <c r="H24" s="69"/>
      <c r="I24" s="69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69"/>
      <c r="E25" s="69"/>
      <c r="F25" s="69"/>
      <c r="G25" s="69"/>
      <c r="H25" s="69"/>
      <c r="I25" s="69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69"/>
      <c r="E26" s="69"/>
      <c r="F26" s="69"/>
      <c r="G26" s="69"/>
      <c r="H26" s="69"/>
      <c r="I26" s="69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69"/>
      <c r="E27" s="69"/>
      <c r="F27" s="69"/>
      <c r="G27" s="69"/>
      <c r="H27" s="69"/>
      <c r="I27" s="69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69"/>
      <c r="E28" s="69"/>
      <c r="F28" s="69"/>
      <c r="G28" s="69"/>
      <c r="H28" s="69"/>
      <c r="I28" s="6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69"/>
      <c r="E29" s="69"/>
      <c r="F29" s="69"/>
      <c r="G29" s="69"/>
      <c r="H29" s="69"/>
      <c r="I29" s="6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69"/>
      <c r="E30" s="69"/>
      <c r="F30" s="69"/>
      <c r="G30" s="69"/>
      <c r="H30" s="69"/>
      <c r="I30" s="6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69"/>
      <c r="E31" s="69"/>
      <c r="F31" s="69"/>
      <c r="G31" s="69"/>
      <c r="H31" s="69"/>
      <c r="I31" s="6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69"/>
      <c r="E32" s="69"/>
      <c r="F32" s="69"/>
      <c r="G32" s="69"/>
      <c r="H32" s="69"/>
      <c r="I32" s="69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69"/>
      <c r="E33" s="69"/>
      <c r="F33" s="69"/>
      <c r="G33" s="69"/>
      <c r="H33" s="69"/>
      <c r="I33" s="6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69"/>
      <c r="E34" s="69"/>
      <c r="F34" s="69"/>
      <c r="G34" s="69"/>
      <c r="H34" s="69"/>
      <c r="I34" s="6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69"/>
      <c r="E35" s="69"/>
      <c r="F35" s="69"/>
      <c r="G35" s="69"/>
      <c r="H35" s="69"/>
      <c r="I35" s="6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69"/>
      <c r="E36" s="69"/>
      <c r="F36" s="69"/>
      <c r="G36" s="69"/>
      <c r="H36" s="69"/>
      <c r="I36" s="69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69"/>
      <c r="E37" s="69"/>
      <c r="F37" s="69"/>
      <c r="G37" s="69"/>
      <c r="H37" s="69"/>
      <c r="I37" s="69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69"/>
      <c r="E38" s="69"/>
      <c r="F38" s="69"/>
      <c r="G38" s="69"/>
      <c r="H38" s="69"/>
      <c r="I38" s="69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69"/>
      <c r="E39" s="69"/>
      <c r="F39" s="69"/>
      <c r="G39" s="69"/>
      <c r="H39" s="69"/>
      <c r="I39" s="69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69"/>
      <c r="E40" s="69"/>
      <c r="F40" s="69"/>
      <c r="G40" s="69"/>
      <c r="H40" s="69"/>
      <c r="I40" s="69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69"/>
      <c r="E41" s="69"/>
      <c r="F41" s="69"/>
      <c r="G41" s="69"/>
      <c r="H41" s="69"/>
      <c r="I41" s="6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69"/>
      <c r="E42" s="69"/>
      <c r="F42" s="69"/>
      <c r="G42" s="69"/>
      <c r="H42" s="69"/>
      <c r="I42" s="6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69"/>
      <c r="E43" s="69"/>
      <c r="F43" s="69"/>
      <c r="G43" s="69"/>
      <c r="H43" s="69"/>
      <c r="I43" s="6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69"/>
      <c r="E44" s="69"/>
      <c r="F44" s="69"/>
      <c r="G44" s="69"/>
      <c r="H44" s="69"/>
      <c r="I44" s="6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69"/>
      <c r="E45" s="69"/>
      <c r="F45" s="69"/>
      <c r="G45" s="69"/>
      <c r="H45" s="69"/>
      <c r="I45" s="6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69"/>
      <c r="E46" s="69"/>
      <c r="F46" s="69"/>
      <c r="G46" s="69"/>
      <c r="H46" s="69"/>
      <c r="I46" s="6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9"/>
      <c r="E47" s="69"/>
      <c r="F47" s="69"/>
      <c r="G47" s="69"/>
      <c r="H47" s="69"/>
      <c r="I47" s="6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9"/>
      <c r="E48" s="69"/>
      <c r="F48" s="69"/>
      <c r="G48" s="69"/>
      <c r="H48" s="69"/>
      <c r="I48" s="6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9"/>
      <c r="E49" s="69"/>
      <c r="F49" s="69"/>
      <c r="G49" s="69"/>
      <c r="H49" s="69"/>
      <c r="I49" s="6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69"/>
      <c r="E50" s="69"/>
      <c r="F50" s="69"/>
      <c r="G50" s="69"/>
      <c r="H50" s="69"/>
      <c r="I50" s="6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69"/>
      <c r="E51" s="69"/>
      <c r="F51" s="69"/>
      <c r="G51" s="69"/>
      <c r="H51" s="69"/>
      <c r="I51" s="6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69"/>
      <c r="E52" s="69"/>
      <c r="F52" s="69"/>
      <c r="G52" s="69"/>
      <c r="H52" s="69"/>
      <c r="I52" s="6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70"/>
      <c r="E53" s="71"/>
      <c r="F53" s="71"/>
      <c r="G53" s="71"/>
      <c r="H53" s="71"/>
      <c r="I53" s="7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48" t="s">
        <v>19</v>
      </c>
      <c r="I54" s="48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21"/>
      <c r="H55" s="49" t="s">
        <v>20</v>
      </c>
      <c r="I55" s="49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4"/>
      <c r="D56" s="44"/>
      <c r="E56" s="44"/>
      <c r="H56" s="49" t="s">
        <v>21</v>
      </c>
      <c r="I56" s="49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50" t="s">
        <v>16</v>
      </c>
      <c r="I57" s="50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4"/>
      <c r="D58" s="44"/>
      <c r="E58" s="17"/>
      <c r="F58" s="12"/>
      <c r="H58" s="50" t="s">
        <v>17</v>
      </c>
      <c r="I58" s="50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GESTION DE RES</vt:lpstr>
      <vt:lpstr>CUENCAS</vt:lpstr>
      <vt:lpstr>PROB Y ESTAD 2A</vt:lpstr>
      <vt:lpstr>PROB Y EST 2B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2023-05-05T06:41:24Z</dcterms:modified>
</cp:coreProperties>
</file>