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189FF2AD-8A39-4C0D-A3A9-62838D63146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5" l="1"/>
  <c r="D27" i="5"/>
  <c r="C27" i="5"/>
  <c r="A27" i="5"/>
  <c r="E26" i="5"/>
  <c r="I26" i="5" s="1"/>
  <c r="J26" i="5" s="1"/>
  <c r="D26" i="5"/>
  <c r="C26" i="5"/>
  <c r="A26" i="5"/>
  <c r="E25" i="5"/>
  <c r="D25" i="5"/>
  <c r="C25" i="5"/>
  <c r="A25" i="5"/>
  <c r="E24" i="5"/>
  <c r="L24" i="5" s="1"/>
  <c r="D24" i="5"/>
  <c r="C24" i="5"/>
  <c r="A24" i="5"/>
  <c r="E23" i="5"/>
  <c r="D23" i="5"/>
  <c r="C23" i="5"/>
  <c r="A23" i="5"/>
  <c r="E22" i="5"/>
  <c r="L22" i="5" s="1"/>
  <c r="D22" i="5"/>
  <c r="C22" i="5"/>
  <c r="A22" i="5"/>
  <c r="E21" i="5"/>
  <c r="D21" i="5"/>
  <c r="C21" i="5"/>
  <c r="A21" i="5"/>
  <c r="E20" i="5"/>
  <c r="H20" i="5" s="1"/>
  <c r="D20" i="5"/>
  <c r="C20" i="5"/>
  <c r="A20" i="5"/>
  <c r="E19" i="5"/>
  <c r="D19" i="5"/>
  <c r="C19" i="5"/>
  <c r="A19" i="5"/>
  <c r="E18" i="5"/>
  <c r="E28" i="5" s="1"/>
  <c r="D18" i="5"/>
  <c r="C18" i="5"/>
  <c r="A18" i="5"/>
  <c r="E17" i="5"/>
  <c r="D17" i="5"/>
  <c r="C17" i="5"/>
  <c r="A17" i="5"/>
  <c r="D16" i="5"/>
  <c r="C16" i="5"/>
  <c r="D15" i="5"/>
  <c r="C15" i="5"/>
  <c r="D14" i="5"/>
  <c r="C14" i="5"/>
  <c r="L8" i="5"/>
  <c r="E27" i="4"/>
  <c r="L27" i="4" s="1"/>
  <c r="D27" i="4"/>
  <c r="C27" i="4"/>
  <c r="A27" i="4"/>
  <c r="E26" i="4"/>
  <c r="L26" i="4" s="1"/>
  <c r="D26" i="4"/>
  <c r="C26" i="4"/>
  <c r="A26" i="4"/>
  <c r="E25" i="4"/>
  <c r="L25" i="4" s="1"/>
  <c r="D25" i="4"/>
  <c r="C25" i="4"/>
  <c r="A25" i="4"/>
  <c r="E24" i="4"/>
  <c r="H24" i="4" s="1"/>
  <c r="D24" i="4"/>
  <c r="C24" i="4"/>
  <c r="A24" i="4"/>
  <c r="E23" i="4"/>
  <c r="H23" i="4" s="1"/>
  <c r="D23" i="4"/>
  <c r="C23" i="4"/>
  <c r="A23" i="4"/>
  <c r="E22" i="4"/>
  <c r="H22" i="4" s="1"/>
  <c r="D22" i="4"/>
  <c r="C22" i="4"/>
  <c r="A22" i="4"/>
  <c r="E21" i="4"/>
  <c r="L21" i="4" s="1"/>
  <c r="D21" i="4"/>
  <c r="C21" i="4"/>
  <c r="A21" i="4"/>
  <c r="E20" i="4"/>
  <c r="L20" i="4" s="1"/>
  <c r="D20" i="4"/>
  <c r="C20" i="4"/>
  <c r="A20" i="4"/>
  <c r="E19" i="4"/>
  <c r="D19" i="4"/>
  <c r="C19" i="4"/>
  <c r="A19" i="4"/>
  <c r="E18" i="4"/>
  <c r="L18" i="4" s="1"/>
  <c r="D18" i="4"/>
  <c r="C18" i="4"/>
  <c r="A18" i="4"/>
  <c r="E17" i="4"/>
  <c r="I17" i="4" s="1"/>
  <c r="J17" i="4" s="1"/>
  <c r="D17" i="4"/>
  <c r="C17" i="4"/>
  <c r="A17" i="4"/>
  <c r="E16" i="4"/>
  <c r="H16" i="4" s="1"/>
  <c r="D16" i="4"/>
  <c r="C16" i="4"/>
  <c r="A16" i="4"/>
  <c r="E15" i="4"/>
  <c r="L15" i="4" s="1"/>
  <c r="D15" i="4"/>
  <c r="C15" i="4"/>
  <c r="A15" i="4"/>
  <c r="E14" i="4"/>
  <c r="D14" i="4"/>
  <c r="C14" i="4"/>
  <c r="A14" i="4"/>
  <c r="B10" i="4"/>
  <c r="B37" i="4" s="1"/>
  <c r="L8" i="4"/>
  <c r="H8" i="4"/>
  <c r="E8" i="4"/>
  <c r="E27" i="3"/>
  <c r="L27" i="3" s="1"/>
  <c r="D27" i="3"/>
  <c r="C27" i="3"/>
  <c r="A27" i="3"/>
  <c r="E26" i="3"/>
  <c r="D26" i="3"/>
  <c r="C26" i="3"/>
  <c r="A26" i="3"/>
  <c r="E25" i="3"/>
  <c r="H25" i="3" s="1"/>
  <c r="D25" i="3"/>
  <c r="C25" i="3"/>
  <c r="A25" i="3"/>
  <c r="E24" i="3"/>
  <c r="I24" i="3" s="1"/>
  <c r="J24" i="3" s="1"/>
  <c r="D24" i="3"/>
  <c r="C24" i="3"/>
  <c r="A24" i="3"/>
  <c r="E23" i="3"/>
  <c r="H23" i="3" s="1"/>
  <c r="D23" i="3"/>
  <c r="C23" i="3"/>
  <c r="A23" i="3"/>
  <c r="E22" i="3"/>
  <c r="L22" i="3" s="1"/>
  <c r="D22" i="3"/>
  <c r="C22" i="3"/>
  <c r="A22" i="3"/>
  <c r="E21" i="3"/>
  <c r="L21" i="3" s="1"/>
  <c r="D21" i="3"/>
  <c r="C21" i="3"/>
  <c r="A21" i="3"/>
  <c r="E20" i="3"/>
  <c r="D20" i="3"/>
  <c r="C20" i="3"/>
  <c r="A20" i="3"/>
  <c r="E19" i="3"/>
  <c r="L19" i="3" s="1"/>
  <c r="D19" i="3"/>
  <c r="C19" i="3"/>
  <c r="A19" i="3"/>
  <c r="E18" i="3"/>
  <c r="L18" i="3" s="1"/>
  <c r="D18" i="3"/>
  <c r="C18" i="3"/>
  <c r="A18" i="3"/>
  <c r="E17" i="3"/>
  <c r="L17" i="3" s="1"/>
  <c r="D17" i="3"/>
  <c r="C17" i="3"/>
  <c r="A17" i="3"/>
  <c r="E16" i="3"/>
  <c r="L16" i="3" s="1"/>
  <c r="D16" i="3"/>
  <c r="C16" i="3"/>
  <c r="A16" i="3"/>
  <c r="E15" i="3"/>
  <c r="H15" i="3" s="1"/>
  <c r="D15" i="3"/>
  <c r="C15" i="3"/>
  <c r="A15" i="3"/>
  <c r="E14" i="3"/>
  <c r="H14" i="3" s="1"/>
  <c r="D14" i="3"/>
  <c r="C14" i="3"/>
  <c r="A14" i="3"/>
  <c r="B10" i="3"/>
  <c r="L8" i="3"/>
  <c r="H8" i="3"/>
  <c r="E8" i="3"/>
  <c r="E27" i="2"/>
  <c r="L27" i="2" s="1"/>
  <c r="D27" i="2"/>
  <c r="C27" i="2"/>
  <c r="A27" i="2"/>
  <c r="E26" i="2"/>
  <c r="L26" i="2" s="1"/>
  <c r="D26" i="2"/>
  <c r="C26" i="2"/>
  <c r="A26" i="2"/>
  <c r="E25" i="2"/>
  <c r="L25" i="2" s="1"/>
  <c r="D25" i="2"/>
  <c r="C25" i="2"/>
  <c r="A25" i="2"/>
  <c r="E24" i="2"/>
  <c r="L24" i="2" s="1"/>
  <c r="D24" i="2"/>
  <c r="C24" i="2"/>
  <c r="A24" i="2"/>
  <c r="E23" i="2"/>
  <c r="D23" i="2"/>
  <c r="C23" i="2"/>
  <c r="A23" i="2"/>
  <c r="E22" i="2"/>
  <c r="L22" i="2" s="1"/>
  <c r="D22" i="2"/>
  <c r="C22" i="2"/>
  <c r="A22" i="2"/>
  <c r="E21" i="2"/>
  <c r="L21" i="2" s="1"/>
  <c r="D21" i="2"/>
  <c r="C21" i="2"/>
  <c r="A21" i="2"/>
  <c r="E20" i="2"/>
  <c r="D20" i="2"/>
  <c r="C20" i="2"/>
  <c r="A20" i="2"/>
  <c r="E19" i="2"/>
  <c r="D19" i="2"/>
  <c r="C19" i="2"/>
  <c r="A19" i="2"/>
  <c r="E18" i="2"/>
  <c r="L18" i="2" s="1"/>
  <c r="D18" i="2"/>
  <c r="C18" i="2"/>
  <c r="A18" i="2"/>
  <c r="E17" i="2"/>
  <c r="J17" i="2" s="1"/>
  <c r="D17" i="2"/>
  <c r="C17" i="2"/>
  <c r="A17" i="2"/>
  <c r="E16" i="2"/>
  <c r="L16" i="2" s="1"/>
  <c r="D16" i="2"/>
  <c r="C16" i="2"/>
  <c r="A16" i="2"/>
  <c r="E15" i="2"/>
  <c r="L15" i="2" s="1"/>
  <c r="D15" i="2"/>
  <c r="C15" i="2"/>
  <c r="E14" i="2"/>
  <c r="D14" i="2"/>
  <c r="C14" i="2"/>
  <c r="A14" i="2"/>
  <c r="B10" i="2"/>
  <c r="B37" i="2" s="1"/>
  <c r="L8" i="2"/>
  <c r="H8" i="2"/>
  <c r="E8" i="2"/>
  <c r="B37" i="5"/>
  <c r="A35" i="5"/>
  <c r="N28" i="5"/>
  <c r="M28" i="5"/>
  <c r="K28" i="5"/>
  <c r="G28" i="5"/>
  <c r="F28" i="5"/>
  <c r="L27" i="5"/>
  <c r="I27" i="5"/>
  <c r="J27" i="5" s="1"/>
  <c r="H27" i="5"/>
  <c r="L25" i="5"/>
  <c r="I25" i="5"/>
  <c r="J25" i="5" s="1"/>
  <c r="H25" i="5"/>
  <c r="H24" i="5"/>
  <c r="L23" i="5"/>
  <c r="I23" i="5"/>
  <c r="J23" i="5" s="1"/>
  <c r="H23" i="5"/>
  <c r="L21" i="5"/>
  <c r="I21" i="5"/>
  <c r="J21" i="5" s="1"/>
  <c r="H21" i="5"/>
  <c r="L20" i="5"/>
  <c r="I20" i="5"/>
  <c r="J20" i="5" s="1"/>
  <c r="L19" i="5"/>
  <c r="I19" i="5"/>
  <c r="J19" i="5" s="1"/>
  <c r="H19" i="5"/>
  <c r="L17" i="5"/>
  <c r="I17" i="5"/>
  <c r="J17" i="5" s="1"/>
  <c r="H17" i="5"/>
  <c r="L16" i="5"/>
  <c r="I16" i="5"/>
  <c r="J16" i="5" s="1"/>
  <c r="H16" i="5"/>
  <c r="L15" i="5"/>
  <c r="I15" i="5"/>
  <c r="J15" i="5" s="1"/>
  <c r="H15" i="5"/>
  <c r="L14" i="5"/>
  <c r="I14" i="5"/>
  <c r="J14" i="5" s="1"/>
  <c r="H14" i="5"/>
  <c r="A35" i="4"/>
  <c r="N28" i="4"/>
  <c r="M28" i="4"/>
  <c r="K28" i="4"/>
  <c r="G28" i="4"/>
  <c r="F28" i="4"/>
  <c r="I25" i="4"/>
  <c r="J25" i="4" s="1"/>
  <c r="H25" i="4"/>
  <c r="L23" i="4"/>
  <c r="I23" i="4"/>
  <c r="J23" i="4" s="1"/>
  <c r="L19" i="4"/>
  <c r="I19" i="4"/>
  <c r="J19" i="4" s="1"/>
  <c r="H19" i="4"/>
  <c r="L17" i="4"/>
  <c r="H15" i="4"/>
  <c r="B37" i="3"/>
  <c r="A35" i="3"/>
  <c r="N28" i="3"/>
  <c r="M28" i="3"/>
  <c r="K28" i="3"/>
  <c r="G28" i="3"/>
  <c r="F28" i="3"/>
  <c r="L26" i="3"/>
  <c r="I26" i="3"/>
  <c r="J26" i="3" s="1"/>
  <c r="H26" i="3"/>
  <c r="L24" i="3"/>
  <c r="H22" i="3"/>
  <c r="L20" i="3"/>
  <c r="I20" i="3"/>
  <c r="J20" i="3" s="1"/>
  <c r="H20" i="3"/>
  <c r="I16" i="3"/>
  <c r="J16" i="3" s="1"/>
  <c r="H16" i="3"/>
  <c r="L14" i="3"/>
  <c r="I14" i="3"/>
  <c r="J14" i="3" s="1"/>
  <c r="A35" i="2"/>
  <c r="N28" i="2"/>
  <c r="M28" i="2"/>
  <c r="K28" i="2"/>
  <c r="G28" i="2"/>
  <c r="F28" i="2"/>
  <c r="I25" i="2"/>
  <c r="J25" i="2" s="1"/>
  <c r="L23" i="2"/>
  <c r="I23" i="2"/>
  <c r="J23" i="2" s="1"/>
  <c r="L19" i="2"/>
  <c r="I19" i="2"/>
  <c r="J19" i="2" s="1"/>
  <c r="L17" i="2"/>
  <c r="B37" i="1"/>
  <c r="A35" i="1"/>
  <c r="N28" i="1"/>
  <c r="M28" i="1"/>
  <c r="K28" i="1"/>
  <c r="G28" i="1"/>
  <c r="F28" i="1"/>
  <c r="E28" i="1"/>
  <c r="L28" i="1" s="1"/>
  <c r="I27" i="1"/>
  <c r="I26" i="1"/>
  <c r="I25" i="1"/>
  <c r="I24" i="1"/>
  <c r="I23" i="1"/>
  <c r="I22" i="1"/>
  <c r="I21" i="1"/>
  <c r="I20" i="1"/>
  <c r="I19" i="1"/>
  <c r="I18" i="1"/>
  <c r="I17" i="1"/>
  <c r="L16" i="1"/>
  <c r="L15" i="1"/>
  <c r="L14" i="1"/>
  <c r="J15" i="2" l="1"/>
  <c r="I22" i="3"/>
  <c r="J22" i="3" s="1"/>
  <c r="I15" i="4"/>
  <c r="J15" i="4" s="1"/>
  <c r="H21" i="4"/>
  <c r="L18" i="5"/>
  <c r="H26" i="5"/>
  <c r="I21" i="2"/>
  <c r="J21" i="2" s="1"/>
  <c r="H18" i="3"/>
  <c r="I21" i="4"/>
  <c r="J21" i="4" s="1"/>
  <c r="H27" i="4"/>
  <c r="L26" i="5"/>
  <c r="H18" i="5"/>
  <c r="I27" i="2"/>
  <c r="J27" i="2" s="1"/>
  <c r="I18" i="3"/>
  <c r="J18" i="3" s="1"/>
  <c r="H24" i="3"/>
  <c r="H17" i="4"/>
  <c r="I27" i="4"/>
  <c r="J27" i="4" s="1"/>
  <c r="E28" i="2"/>
  <c r="L28" i="2" s="1"/>
  <c r="E28" i="4"/>
  <c r="I28" i="4" s="1"/>
  <c r="J28" i="4" s="1"/>
  <c r="I28" i="1"/>
  <c r="J28" i="1" s="1"/>
  <c r="L28" i="5"/>
  <c r="I28" i="5"/>
  <c r="J28" i="5" s="1"/>
  <c r="H28" i="5"/>
  <c r="H28" i="1"/>
  <c r="I18" i="5"/>
  <c r="J18" i="5" s="1"/>
  <c r="I24" i="5"/>
  <c r="J24" i="5" s="1"/>
  <c r="H22" i="5"/>
  <c r="I22" i="5"/>
  <c r="J22" i="5" s="1"/>
  <c r="L28" i="4"/>
  <c r="H28" i="2"/>
  <c r="H21" i="3"/>
  <c r="H20" i="4"/>
  <c r="I18" i="2"/>
  <c r="J18" i="2" s="1"/>
  <c r="I19" i="3"/>
  <c r="J19" i="3" s="1"/>
  <c r="I23" i="3"/>
  <c r="J23" i="3" s="1"/>
  <c r="I27" i="3"/>
  <c r="J27" i="3" s="1"/>
  <c r="I14" i="4"/>
  <c r="J14" i="4" s="1"/>
  <c r="I16" i="4"/>
  <c r="J16" i="4" s="1"/>
  <c r="I18" i="4"/>
  <c r="J18" i="4" s="1"/>
  <c r="I20" i="4"/>
  <c r="J20" i="4" s="1"/>
  <c r="I22" i="4"/>
  <c r="J22" i="4" s="1"/>
  <c r="H19" i="3"/>
  <c r="H14" i="4"/>
  <c r="I17" i="3"/>
  <c r="J17" i="3" s="1"/>
  <c r="I25" i="3"/>
  <c r="J25" i="3" s="1"/>
  <c r="I24" i="4"/>
  <c r="J24" i="4" s="1"/>
  <c r="H17" i="3"/>
  <c r="H27" i="3"/>
  <c r="H18" i="4"/>
  <c r="H26" i="4"/>
  <c r="J14" i="2"/>
  <c r="J16" i="2"/>
  <c r="I20" i="2"/>
  <c r="J20" i="2" s="1"/>
  <c r="I22" i="2"/>
  <c r="J22" i="2" s="1"/>
  <c r="I24" i="2"/>
  <c r="J24" i="2" s="1"/>
  <c r="I26" i="2"/>
  <c r="J26" i="2" s="1"/>
  <c r="I15" i="3"/>
  <c r="J15" i="3" s="1"/>
  <c r="I21" i="3"/>
  <c r="J21" i="3" s="1"/>
  <c r="I26" i="4"/>
  <c r="J26" i="4" s="1"/>
  <c r="L14" i="2"/>
  <c r="L20" i="2"/>
  <c r="L15" i="3"/>
  <c r="L23" i="3"/>
  <c r="L25" i="3"/>
  <c r="L14" i="4"/>
  <c r="L16" i="4"/>
  <c r="L22" i="4"/>
  <c r="L24" i="4"/>
  <c r="E28" i="3"/>
  <c r="I28" i="2" l="1"/>
  <c r="J28" i="2" s="1"/>
  <c r="H28" i="4"/>
  <c r="I28" i="3"/>
  <c r="J28" i="3" s="1"/>
  <c r="H28" i="3"/>
  <c r="L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1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2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3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4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<sst xmlns="http://schemas.openxmlformats.org/spreadsheetml/2006/main" count="190" uniqueCount="49">
  <si>
    <t>Reporte Parcial y Final del Semestre</t>
  </si>
  <si>
    <t>INSTITUTO TECNOLÓGICO SUPERIOR DE SAN ANDRÉS TUXTLA</t>
  </si>
  <si>
    <t>SUBDIRECCIÓN ACADÉMICA</t>
  </si>
  <si>
    <t>DIVISIÓN DE INGENIERÍA</t>
  </si>
  <si>
    <t>AMBIENTAL</t>
  </si>
  <si>
    <t>Reporte No.</t>
  </si>
  <si>
    <t>1°</t>
  </si>
  <si>
    <t>Grupos Atendidos:</t>
  </si>
  <si>
    <t>Asig. dif.</t>
  </si>
  <si>
    <t>Periodo Escolar:</t>
  </si>
  <si>
    <t>Febrero 2023- Julio 2023</t>
  </si>
  <si>
    <t>PROFESOR (A):</t>
  </si>
  <si>
    <t>FRANCISCO JOSÉ GÓMEZ MARÍN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</si>
  <si>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</si>
  <si>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</si>
  <si>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</si>
  <si>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</si>
  <si>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</si>
  <si>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</si>
  <si>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</si>
  <si>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</si>
  <si>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</si>
  <si>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</si>
  <si>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</si>
  <si>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</si>
  <si>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</si>
  <si>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</si>
  <si>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</si>
  <si>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ECOLOGÍA</t>
  </si>
  <si>
    <t>206 A</t>
  </si>
  <si>
    <t>IAMB</t>
  </si>
  <si>
    <t>SISTEMAS DE INFORMACIÓN GEOGRÁFICA</t>
  </si>
  <si>
    <t>406 A</t>
  </si>
  <si>
    <t>EVALUACIÓN DE IMPACTO AMBIENTAL</t>
  </si>
  <si>
    <t>606 A</t>
  </si>
  <si>
    <t>SOFTWARE APLICADO A LA INGENIERÍA AMBIENTAL</t>
  </si>
  <si>
    <t>806 A</t>
  </si>
  <si>
    <t>TOTAL</t>
  </si>
  <si>
    <t>-</t>
  </si>
  <si>
    <t>A= Total de alumnos(as) por materia
B= no. De alumnos(as) que alcanzaron las competencias (EP= evaluación de primera oportunidad, ES= evaluación de segunda oportunidad)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</si>
  <si>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</si>
  <si>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</si>
  <si>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JESSICA ALEJANDRA REYES LARIOS</t>
  </si>
  <si>
    <t>BIOLOGÍA</t>
  </si>
  <si>
    <t>TALLER DE ÉTICA</t>
  </si>
  <si>
    <t>DISEÑO DE EXPERIMENTOS AMBIENTALES</t>
  </si>
  <si>
    <t>Francisco José Gómez Marín</t>
  </si>
  <si>
    <t>Jessica Alejandra Reyes Larios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</si>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</sst>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[$-80A]General"/>
    <numFmt numFmtId="166" formatCode="[$-80A]0%"/>
    <numFmt numFmtId="167" formatCode="[$$-80A]#,##0.00;[Red]&quot;-&quot;[$$-80A]#,##0.00"/>
  </numFmts>
  <fonts count="10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5" fontId="1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5" fontId="4" fillId="0" borderId="0" xfId="1" applyFont="1"/>
    <xf numFmtId="165" fontId="6" fillId="0" borderId="0" xfId="1" applyFont="1" applyAlignment="1">
      <alignment horizontal="center"/>
    </xf>
    <xf numFmtId="165" fontId="6" fillId="0" borderId="0" xfId="1" applyFont="1"/>
    <xf numFmtId="165" fontId="6" fillId="0" borderId="0" xfId="1" applyFont="1" applyAlignment="1">
      <alignment horizontal="right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 vertical="center" wrapText="1"/>
    </xf>
    <xf numFmtId="165" fontId="4" fillId="0" borderId="1" xfId="1" applyFont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2" xfId="1" applyFont="1" applyBorder="1" applyAlignment="1">
      <alignment horizontal="left" vertical="center" wrapText="1"/>
    </xf>
    <xf numFmtId="165" fontId="4" fillId="0" borderId="2" xfId="1" applyFont="1" applyBorder="1" applyAlignment="1">
      <alignment horizontal="center" vertical="center" wrapText="1"/>
    </xf>
    <xf numFmtId="166" fontId="4" fillId="0" borderId="2" xfId="2" applyFont="1" applyBorder="1" applyAlignment="1">
      <alignment horizontal="center" vertical="center" wrapText="1"/>
    </xf>
    <xf numFmtId="165" fontId="4" fillId="0" borderId="0" xfId="1" applyFont="1" applyAlignment="1">
      <alignment wrapText="1"/>
    </xf>
    <xf numFmtId="165" fontId="4" fillId="2" borderId="2" xfId="1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166" fontId="4" fillId="2" borderId="2" xfId="2" applyFont="1" applyFill="1" applyBorder="1" applyAlignment="1">
      <alignment horizontal="center" vertical="center"/>
    </xf>
    <xf numFmtId="165" fontId="4" fillId="0" borderId="0" xfId="1" applyFont="1" applyAlignment="1">
      <alignment vertical="center" wrapText="1"/>
    </xf>
    <xf numFmtId="165" fontId="4" fillId="0" borderId="0" xfId="1" applyFont="1" applyAlignment="1">
      <alignment vertical="top"/>
    </xf>
    <xf numFmtId="165" fontId="6" fillId="0" borderId="0" xfId="1" applyFont="1" applyAlignment="1">
      <alignment horizontal="center" vertical="top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5" fillId="0" borderId="0" xfId="1" applyFont="1" applyAlignment="1">
      <alignment horizontal="center" vertical="center"/>
    </xf>
    <xf numFmtId="165" fontId="6" fillId="0" borderId="0" xfId="1" applyFont="1" applyAlignment="1">
      <alignment horizontal="center"/>
    </xf>
    <xf numFmtId="165" fontId="6" fillId="0" borderId="0" xfId="1" applyFont="1" applyAlignment="1">
      <alignment horizontal="right" vertical="center"/>
    </xf>
    <xf numFmtId="165" fontId="6" fillId="0" borderId="1" xfId="1" applyFont="1" applyBorder="1" applyAlignment="1">
      <alignment horizontal="center"/>
    </xf>
    <xf numFmtId="165" fontId="6" fillId="2" borderId="2" xfId="1" applyFont="1" applyFill="1" applyBorder="1" applyAlignment="1">
      <alignment horizontal="center" vertic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0" xfId="1" applyFont="1" applyAlignment="1">
      <alignment horizontal="left" vertical="top" wrapText="1"/>
    </xf>
    <xf numFmtId="0" fontId="0" fillId="0" borderId="1" xfId="0" applyBorder="1"/>
    <xf numFmtId="165" fontId="4" fillId="0" borderId="1" xfId="1" applyFont="1" applyBorder="1"/>
    <xf numFmtId="165" fontId="6" fillId="0" borderId="0" xfId="1" applyFont="1" applyAlignment="1">
      <alignment horizontal="center" vertical="center" wrapText="1"/>
    </xf>
    <xf numFmtId="165" fontId="4" fillId="0" borderId="0" xfId="1" applyFont="1" applyAlignment="1">
      <alignment horizontal="center"/>
    </xf>
    <xf numFmtId="0" fontId="0" fillId="0" borderId="0" xfId="0"/>
    <xf numFmtId="165" fontId="6" fillId="0" borderId="0" xfId="1" applyFont="1" applyAlignment="1">
      <alignment horizontal="center" vertical="top"/>
    </xf>
    <xf numFmtId="0" fontId="9" fillId="0" borderId="1" xfId="0" applyFont="1" applyBorder="1" applyAlignment="1">
      <alignment horizontal="center"/>
    </xf>
    <xf numFmtId="165" fontId="4" fillId="0" borderId="1" xfId="1" applyFont="1" applyBorder="1" applyAlignment="1">
      <alignment horizontal="center" vertical="center" wrapText="1"/>
    </xf>
  </cellXfs>
  <cellStyles count="7">
    <cellStyle name="Excel Built-in Normal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D06A77D-E290-3CF9-AF4B-9DA113C38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76BBEB7A-B1C2-8EE2-CDAC-24760E0B5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87788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ABA57E57-6BF3-EFD7-4524-D2C239B18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8158F544-83F7-6D50-9405-8237EC9CE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6844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0573FD4E-EF49-BB01-815A-02AE146FD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58320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437874-4820-1A0B-7BC8-32E17DA1A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68440" y="58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DD1CD7B2-99A8-7A1C-9AC1-8DFEAF6FD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36000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00766101-44A1-5E97-482E-5929DA73F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3600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6BB2BC3A-5623-E0C6-B9CC-7D043DD10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13320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0DB7A7-D5F2-7C5E-4171-951FA68BF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13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opLeftCell="A7" workbookViewId="0">
      <selection activeCell="B8" sqref="B8:C8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4.89843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8" ht="13.8" x14ac:dyDescent="0.25">
      <c r="A6" s="24" t="s">
        <v>3</v>
      </c>
      <c r="B6" s="24"/>
      <c r="C6" s="24"/>
      <c r="D6" s="24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0" t="s">
        <v>6</v>
      </c>
      <c r="C8" s="20"/>
      <c r="D8" s="6" t="s">
        <v>7</v>
      </c>
      <c r="E8" s="7">
        <v>4</v>
      </c>
      <c r="G8" s="4" t="s">
        <v>8</v>
      </c>
      <c r="H8" s="7">
        <v>4</v>
      </c>
      <c r="I8" s="21" t="s">
        <v>9</v>
      </c>
      <c r="J8" s="21"/>
      <c r="K8" s="21"/>
      <c r="L8" s="20" t="s">
        <v>10</v>
      </c>
      <c r="M8" s="20"/>
      <c r="N8" s="20"/>
    </row>
    <row r="9" spans="1:18" ht="13.8" x14ac:dyDescent="0.25"/>
    <row r="10" spans="1:18" ht="13.8" x14ac:dyDescent="0.25">
      <c r="A10" s="4" t="s">
        <v>11</v>
      </c>
      <c r="B10" s="20" t="s">
        <v>12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6" t="s">
        <v>13</v>
      </c>
      <c r="B12" s="27" t="s">
        <v>14</v>
      </c>
      <c r="C12" s="27" t="s">
        <v>15</v>
      </c>
      <c r="D12" s="26" t="s">
        <v>16</v>
      </c>
      <c r="E12" s="26" t="s">
        <v>17</v>
      </c>
      <c r="F12" s="26" t="s">
        <v>18</v>
      </c>
      <c r="G12" s="26"/>
      <c r="H12" s="26" t="s">
        <v>19</v>
      </c>
      <c r="I12" s="26" t="s">
        <v>20</v>
      </c>
      <c r="J12" s="26" t="s">
        <v>21</v>
      </c>
      <c r="K12" s="26" t="s">
        <v>22</v>
      </c>
      <c r="L12" s="26" t="s">
        <v>23</v>
      </c>
      <c r="M12" s="26" t="s">
        <v>24</v>
      </c>
      <c r="N12" s="26" t="s">
        <v>25</v>
      </c>
    </row>
    <row r="13" spans="1:18" ht="13.8" x14ac:dyDescent="0.25">
      <c r="A13" s="26"/>
      <c r="B13" s="27"/>
      <c r="C13" s="27"/>
      <c r="D13" s="26"/>
      <c r="E13" s="26"/>
      <c r="F13" s="9" t="s">
        <v>26</v>
      </c>
      <c r="G13" s="9" t="s">
        <v>27</v>
      </c>
      <c r="H13" s="26"/>
      <c r="I13" s="26"/>
      <c r="J13" s="26"/>
      <c r="K13" s="26"/>
      <c r="L13" s="26"/>
      <c r="M13" s="26"/>
      <c r="N13" s="26"/>
    </row>
    <row r="14" spans="1:18" s="13" customFormat="1" ht="13.2" x14ac:dyDescent="0.25">
      <c r="A14" s="10" t="s">
        <v>28</v>
      </c>
      <c r="B14" s="11" t="s">
        <v>25</v>
      </c>
      <c r="C14" s="11" t="s">
        <v>29</v>
      </c>
      <c r="D14" s="11" t="s">
        <v>30</v>
      </c>
      <c r="E14" s="11">
        <v>27</v>
      </c>
      <c r="F14" s="11">
        <v>26</v>
      </c>
      <c r="G14" s="11"/>
      <c r="H14" s="12"/>
      <c r="I14" s="11">
        <v>1</v>
      </c>
      <c r="J14" s="12"/>
      <c r="K14" s="11">
        <v>0</v>
      </c>
      <c r="L14" s="12">
        <f>K14/E14</f>
        <v>0</v>
      </c>
      <c r="M14" s="11">
        <v>77.2</v>
      </c>
      <c r="N14" s="12">
        <v>0.59260000000000002</v>
      </c>
      <c r="R14" s="1"/>
    </row>
    <row r="15" spans="1:18" s="13" customFormat="1" ht="26.4" x14ac:dyDescent="0.25">
      <c r="A15" s="10" t="s">
        <v>31</v>
      </c>
      <c r="B15" s="11" t="s">
        <v>25</v>
      </c>
      <c r="C15" s="11" t="s">
        <v>32</v>
      </c>
      <c r="D15" s="11" t="s">
        <v>30</v>
      </c>
      <c r="E15" s="11">
        <v>30</v>
      </c>
      <c r="F15" s="11">
        <v>23</v>
      </c>
      <c r="G15" s="11"/>
      <c r="H15" s="12"/>
      <c r="I15" s="11">
        <v>7</v>
      </c>
      <c r="J15" s="12"/>
      <c r="K15" s="11">
        <v>0</v>
      </c>
      <c r="L15" s="12">
        <f>K15/E15</f>
        <v>0</v>
      </c>
      <c r="M15" s="11">
        <v>64.13</v>
      </c>
      <c r="N15" s="12">
        <v>0.77</v>
      </c>
    </row>
    <row r="16" spans="1:18" s="13" customFormat="1" ht="26.4" x14ac:dyDescent="0.25">
      <c r="A16" s="10" t="s">
        <v>33</v>
      </c>
      <c r="B16" s="11" t="s">
        <v>25</v>
      </c>
      <c r="C16" s="11" t="s">
        <v>34</v>
      </c>
      <c r="D16" s="11" t="s">
        <v>30</v>
      </c>
      <c r="E16" s="11">
        <v>18</v>
      </c>
      <c r="F16" s="11">
        <v>14</v>
      </c>
      <c r="G16" s="11"/>
      <c r="H16" s="12"/>
      <c r="I16" s="11">
        <v>4</v>
      </c>
      <c r="J16" s="12"/>
      <c r="K16" s="11">
        <v>0</v>
      </c>
      <c r="L16" s="12">
        <f>K16/E16</f>
        <v>0</v>
      </c>
      <c r="M16" s="11">
        <v>62.78</v>
      </c>
      <c r="N16" s="12">
        <v>0.77800000000000002</v>
      </c>
    </row>
    <row r="17" spans="1:14" s="13" customFormat="1" ht="26.4" x14ac:dyDescent="0.25">
      <c r="A17" s="10" t="s">
        <v>35</v>
      </c>
      <c r="B17" s="11" t="s">
        <v>25</v>
      </c>
      <c r="C17" s="11" t="s">
        <v>36</v>
      </c>
      <c r="D17" s="11" t="s">
        <v>30</v>
      </c>
      <c r="E17" s="11">
        <v>19</v>
      </c>
      <c r="F17" s="11">
        <v>17</v>
      </c>
      <c r="G17" s="11"/>
      <c r="H17" s="12"/>
      <c r="I17" s="11">
        <f t="shared" ref="I17:I28" si="0">(E17-SUM(F17:G17))-K17</f>
        <v>2</v>
      </c>
      <c r="J17" s="12"/>
      <c r="K17" s="11">
        <v>0</v>
      </c>
      <c r="L17" s="12">
        <v>0</v>
      </c>
      <c r="M17" s="11">
        <v>75.105000000000004</v>
      </c>
      <c r="N17" s="12">
        <v>0.78949999999999998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2"/>
    </row>
    <row r="28" spans="1:14" ht="13.8" x14ac:dyDescent="0.25">
      <c r="A28" s="14" t="s">
        <v>37</v>
      </c>
      <c r="B28" s="14" t="s">
        <v>38</v>
      </c>
      <c r="C28" s="14" t="s">
        <v>38</v>
      </c>
      <c r="D28" s="14" t="s">
        <v>38</v>
      </c>
      <c r="E28" s="14">
        <f>SUM(E14:E27)</f>
        <v>94</v>
      </c>
      <c r="F28" s="14">
        <f>SUM(F14:F27)</f>
        <v>80</v>
      </c>
      <c r="G28" s="14">
        <f>SUM(G14:G27)</f>
        <v>0</v>
      </c>
      <c r="H28" s="15">
        <f>SUM(F28:G28)/E28</f>
        <v>0.85106382978723405</v>
      </c>
      <c r="I28" s="14">
        <f t="shared" si="0"/>
        <v>14</v>
      </c>
      <c r="J28" s="15">
        <f>I28/E28</f>
        <v>0.14893617021276595</v>
      </c>
      <c r="K28" s="14">
        <f>SUM(K14:K27)</f>
        <v>0</v>
      </c>
      <c r="L28" s="15">
        <f>K28/E28</f>
        <v>0</v>
      </c>
      <c r="M28" s="14">
        <f>AVERAGE(M14:M27)</f>
        <v>69.803749999999994</v>
      </c>
      <c r="N28" s="16">
        <f>AVERAGE(N14:N27)</f>
        <v>0.73252499999999998</v>
      </c>
    </row>
    <row r="29" spans="1:14" ht="13.8" x14ac:dyDescent="0.25"/>
    <row r="30" spans="1:14" ht="135.6" customHeight="1" x14ac:dyDescent="0.25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ht="13.8" x14ac:dyDescent="0.25"/>
    <row r="32" spans="1:14" ht="13.8" x14ac:dyDescent="0.25">
      <c r="A32" s="17"/>
    </row>
    <row r="33" spans="1:10" ht="13.8" x14ac:dyDescent="0.25">
      <c r="B33" s="31" t="s">
        <v>40</v>
      </c>
      <c r="C33" s="31"/>
      <c r="D33" s="31"/>
      <c r="G33" s="23" t="s">
        <v>41</v>
      </c>
      <c r="H33" s="23"/>
      <c r="I33" s="23"/>
      <c r="J33" s="23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t="13.8" hidden="1" x14ac:dyDescent="0.25">
      <c r="A35" s="32" t="e">
        <f>{#REF!}</f>
        <v>#REF!</v>
      </c>
      <c r="B35" s="32"/>
      <c r="C35" s="8"/>
      <c r="E35" s="33"/>
      <c r="F35" s="33"/>
      <c r="G35" s="33"/>
      <c r="H35" s="33"/>
    </row>
    <row r="36" spans="1:10" ht="13.8" hidden="1" x14ac:dyDescent="0.25"/>
    <row r="37" spans="1:10" ht="45" customHeight="1" x14ac:dyDescent="0.25">
      <c r="B37" s="34" t="str">
        <f>B10</f>
        <v>FRANCISCO JOSÉ GÓMEZ MARÍN</v>
      </c>
      <c r="C37" s="34"/>
      <c r="D37" s="34"/>
      <c r="E37" s="18"/>
      <c r="F37" s="18"/>
      <c r="G37" s="34" t="s">
        <v>42</v>
      </c>
      <c r="H37" s="34"/>
      <c r="I37" s="34"/>
      <c r="J37" s="3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scale="92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tabSelected="1" workbookViewId="0">
      <selection activeCell="A17" sqref="A17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.8" x14ac:dyDescent="0.25">
      <c r="A6" s="24" t="s">
        <v>3</v>
      </c>
      <c r="B6" s="24"/>
      <c r="C6" s="24"/>
      <c r="D6" s="24"/>
      <c r="E6" s="35" t="s">
        <v>4</v>
      </c>
      <c r="F6" s="35"/>
      <c r="G6" s="35"/>
      <c r="H6" s="35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0">
        <v>2</v>
      </c>
      <c r="C8" s="20"/>
      <c r="D8" s="6" t="s">
        <v>7</v>
      </c>
      <c r="E8" s="5">
        <f>'1'!E8</f>
        <v>4</v>
      </c>
      <c r="G8" s="4" t="s">
        <v>8</v>
      </c>
      <c r="H8" s="5">
        <f>'1'!H8</f>
        <v>4</v>
      </c>
      <c r="I8" s="21" t="s">
        <v>9</v>
      </c>
      <c r="J8" s="21"/>
      <c r="K8" s="21"/>
      <c r="L8" s="20" t="str">
        <f>'1'!L8</f>
        <v>Febrero 2023- Julio 2023</v>
      </c>
      <c r="M8" s="20"/>
      <c r="N8" s="20"/>
    </row>
    <row r="9" spans="1:14" ht="13.8" x14ac:dyDescent="0.25"/>
    <row r="10" spans="1:14" ht="13.8" x14ac:dyDescent="0.25">
      <c r="A10" s="4" t="s">
        <v>11</v>
      </c>
      <c r="B10" s="20" t="str">
        <f>'1'!B10</f>
        <v>FRANCISCO JOSÉ GÓMEZ MARÍN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6" t="s">
        <v>13</v>
      </c>
      <c r="B12" s="27" t="s">
        <v>14</v>
      </c>
      <c r="C12" s="27" t="s">
        <v>15</v>
      </c>
      <c r="D12" s="26" t="s">
        <v>16</v>
      </c>
      <c r="E12" s="26" t="s">
        <v>17</v>
      </c>
      <c r="F12" s="26" t="s">
        <v>18</v>
      </c>
      <c r="G12" s="26"/>
      <c r="H12" s="26" t="s">
        <v>19</v>
      </c>
      <c r="I12" s="26" t="s">
        <v>20</v>
      </c>
      <c r="J12" s="26" t="s">
        <v>21</v>
      </c>
      <c r="K12" s="26" t="s">
        <v>22</v>
      </c>
      <c r="L12" s="26" t="s">
        <v>23</v>
      </c>
      <c r="M12" s="26" t="s">
        <v>24</v>
      </c>
      <c r="N12" s="26" t="s">
        <v>25</v>
      </c>
    </row>
    <row r="13" spans="1:14" ht="13.8" x14ac:dyDescent="0.25">
      <c r="A13" s="26"/>
      <c r="B13" s="27"/>
      <c r="C13" s="27"/>
      <c r="D13" s="26"/>
      <c r="E13" s="26"/>
      <c r="F13" s="9" t="s">
        <v>26</v>
      </c>
      <c r="G13" s="9" t="s">
        <v>27</v>
      </c>
      <c r="H13" s="26"/>
      <c r="I13" s="26"/>
      <c r="J13" s="26"/>
      <c r="K13" s="26"/>
      <c r="L13" s="26"/>
      <c r="M13" s="26"/>
      <c r="N13" s="26"/>
    </row>
    <row r="14" spans="1:14" s="13" customFormat="1" ht="13.2" x14ac:dyDescent="0.25">
      <c r="A14" s="11" t="str">
        <f>'1'!A14</f>
        <v>ECOLOGÍA</v>
      </c>
      <c r="B14" s="11" t="s">
        <v>48</v>
      </c>
      <c r="C14" s="11" t="str">
        <f>'1'!C14</f>
        <v>206 A</v>
      </c>
      <c r="D14" s="11" t="str">
        <f>'1'!D14</f>
        <v>IAMB</v>
      </c>
      <c r="E14" s="11">
        <f>'1'!E14</f>
        <v>27</v>
      </c>
      <c r="F14" s="11">
        <v>20</v>
      </c>
      <c r="G14" s="11"/>
      <c r="H14" s="12"/>
      <c r="I14" s="11">
        <v>7</v>
      </c>
      <c r="J14" s="12">
        <f t="shared" ref="J14:J28" si="0">I14/E14</f>
        <v>0.25925925925925924</v>
      </c>
      <c r="K14" s="11"/>
      <c r="L14" s="12">
        <f t="shared" ref="L14:L28" si="1">K14/E14</f>
        <v>0</v>
      </c>
      <c r="M14" s="11">
        <v>54.43</v>
      </c>
      <c r="N14" s="12">
        <v>0.74075000000000002</v>
      </c>
    </row>
    <row r="15" spans="1:14" s="13" customFormat="1" ht="13.2" x14ac:dyDescent="0.25">
      <c r="A15" s="11" t="s">
        <v>31</v>
      </c>
      <c r="B15" s="11" t="s">
        <v>48</v>
      </c>
      <c r="C15" s="11" t="str">
        <f>'1'!C15</f>
        <v>406 A</v>
      </c>
      <c r="D15" s="11" t="str">
        <f>'1'!D15</f>
        <v>IAMB</v>
      </c>
      <c r="E15" s="11">
        <f>'1'!E15</f>
        <v>30</v>
      </c>
      <c r="F15" s="11">
        <v>19</v>
      </c>
      <c r="G15" s="11"/>
      <c r="H15" s="12"/>
      <c r="I15" s="11">
        <v>11</v>
      </c>
      <c r="J15" s="12">
        <f t="shared" si="0"/>
        <v>0.36666666666666664</v>
      </c>
      <c r="K15" s="11"/>
      <c r="L15" s="12">
        <f t="shared" si="1"/>
        <v>0</v>
      </c>
      <c r="M15" s="11">
        <v>53.43</v>
      </c>
      <c r="N15" s="12">
        <v>0.63329999999999997</v>
      </c>
    </row>
    <row r="16" spans="1:14" s="13" customFormat="1" ht="13.2" x14ac:dyDescent="0.25">
      <c r="A16" s="11" t="str">
        <f>'1'!A16</f>
        <v>EVALUACIÓN DE IMPACTO AMBIENTAL</v>
      </c>
      <c r="B16" s="11" t="s">
        <v>48</v>
      </c>
      <c r="C16" s="11" t="str">
        <f>'1'!C16</f>
        <v>606 A</v>
      </c>
      <c r="D16" s="11" t="str">
        <f>'1'!D16</f>
        <v>IAMB</v>
      </c>
      <c r="E16" s="11">
        <f>'1'!E16</f>
        <v>18</v>
      </c>
      <c r="F16" s="11">
        <v>13</v>
      </c>
      <c r="G16" s="11"/>
      <c r="H16" s="12"/>
      <c r="I16" s="11">
        <v>5</v>
      </c>
      <c r="J16" s="12">
        <f t="shared" si="0"/>
        <v>0.27777777777777779</v>
      </c>
      <c r="K16" s="11"/>
      <c r="L16" s="12">
        <f t="shared" si="1"/>
        <v>0</v>
      </c>
      <c r="M16" s="11">
        <v>60.88</v>
      </c>
      <c r="N16" s="12">
        <v>0.72199999999999998</v>
      </c>
    </row>
    <row r="17" spans="1:14" s="13" customFormat="1" ht="26.4" x14ac:dyDescent="0.25">
      <c r="A17" s="11" t="str">
        <f>'1'!A17</f>
        <v>SOFTWARE APLICADO A LA INGENIERÍA AMBIENTAL</v>
      </c>
      <c r="B17" s="11" t="s">
        <v>48</v>
      </c>
      <c r="C17" s="11" t="str">
        <f>'1'!C17</f>
        <v>806 A</v>
      </c>
      <c r="D17" s="11" t="str">
        <f>'1'!D17</f>
        <v>IAMB</v>
      </c>
      <c r="E17" s="11">
        <f>'1'!E17</f>
        <v>19</v>
      </c>
      <c r="F17" s="11">
        <v>14</v>
      </c>
      <c r="G17" s="11"/>
      <c r="H17" s="12"/>
      <c r="I17" s="11">
        <v>5</v>
      </c>
      <c r="J17" s="12">
        <f t="shared" si="0"/>
        <v>0.26315789473684209</v>
      </c>
      <c r="K17" s="11"/>
      <c r="L17" s="12">
        <f t="shared" si="1"/>
        <v>0</v>
      </c>
      <c r="M17" s="11">
        <v>61.95</v>
      </c>
      <c r="N17" s="12">
        <v>0.73680000000000001</v>
      </c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/>
      <c r="I18" s="11">
        <f t="shared" ref="I18:I28" si="2">(E18-SUM(F18:G18))-K18</f>
        <v>0</v>
      </c>
      <c r="J18" s="12" t="e">
        <f t="shared" si="0"/>
        <v>#DIV/0!</v>
      </c>
      <c r="K18" s="11"/>
      <c r="L18" s="12" t="e">
        <f t="shared" si="1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>
        <f t="shared" si="2"/>
        <v>0</v>
      </c>
      <c r="J19" s="12" t="e">
        <f t="shared" si="0"/>
        <v>#DIV/0!</v>
      </c>
      <c r="K19" s="11"/>
      <c r="L19" s="12" t="e">
        <f t="shared" si="1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>
        <f t="shared" si="2"/>
        <v>0</v>
      </c>
      <c r="J20" s="12" t="e">
        <f t="shared" si="0"/>
        <v>#DIV/0!</v>
      </c>
      <c r="K20" s="11"/>
      <c r="L20" s="12" t="e">
        <f t="shared" si="1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>
        <f t="shared" si="2"/>
        <v>0</v>
      </c>
      <c r="J21" s="12" t="e">
        <f t="shared" si="0"/>
        <v>#DIV/0!</v>
      </c>
      <c r="K21" s="11"/>
      <c r="L21" s="12" t="e">
        <f t="shared" si="1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>
        <f t="shared" si="2"/>
        <v>0</v>
      </c>
      <c r="J22" s="12" t="e">
        <f t="shared" si="0"/>
        <v>#DIV/0!</v>
      </c>
      <c r="K22" s="11"/>
      <c r="L22" s="12" t="e">
        <f t="shared" si="1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>
        <f t="shared" si="2"/>
        <v>0</v>
      </c>
      <c r="J23" s="12" t="e">
        <f t="shared" si="0"/>
        <v>#DIV/0!</v>
      </c>
      <c r="K23" s="11"/>
      <c r="L23" s="12" t="e">
        <f t="shared" si="1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>
        <f t="shared" si="2"/>
        <v>0</v>
      </c>
      <c r="J24" s="12" t="e">
        <f t="shared" si="0"/>
        <v>#DIV/0!</v>
      </c>
      <c r="K24" s="11"/>
      <c r="L24" s="12" t="e">
        <f t="shared" si="1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>
        <f t="shared" si="2"/>
        <v>0</v>
      </c>
      <c r="J25" s="12" t="e">
        <f t="shared" si="0"/>
        <v>#DIV/0!</v>
      </c>
      <c r="K25" s="11"/>
      <c r="L25" s="12" t="e">
        <f t="shared" si="1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>
        <f t="shared" si="2"/>
        <v>0</v>
      </c>
      <c r="J26" s="12" t="e">
        <f t="shared" si="0"/>
        <v>#DIV/0!</v>
      </c>
      <c r="K26" s="11"/>
      <c r="L26" s="12" t="e">
        <f t="shared" si="1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>
        <f t="shared" si="2"/>
        <v>0</v>
      </c>
      <c r="J27" s="12" t="e">
        <f t="shared" si="0"/>
        <v>#DIV/0!</v>
      </c>
      <c r="K27" s="11"/>
      <c r="L27" s="12" t="e">
        <f t="shared" si="1"/>
        <v>#DIV/0!</v>
      </c>
      <c r="M27" s="11"/>
      <c r="N27" s="12"/>
    </row>
    <row r="28" spans="1:14" ht="13.8" x14ac:dyDescent="0.25">
      <c r="A28" s="14" t="s">
        <v>37</v>
      </c>
      <c r="B28" s="14" t="s">
        <v>38</v>
      </c>
      <c r="C28" s="14" t="s">
        <v>38</v>
      </c>
      <c r="D28" s="14" t="s">
        <v>38</v>
      </c>
      <c r="E28" s="14">
        <f>SUM(E14:E27)</f>
        <v>94</v>
      </c>
      <c r="F28" s="14">
        <f>SUM(F14:F27)</f>
        <v>66</v>
      </c>
      <c r="G28" s="14">
        <f>SUM(G14:G27)</f>
        <v>0</v>
      </c>
      <c r="H28" s="15">
        <f>SUM(F28:G28)/E28</f>
        <v>0.7021276595744681</v>
      </c>
      <c r="I28" s="14">
        <f t="shared" si="2"/>
        <v>28</v>
      </c>
      <c r="J28" s="15">
        <f t="shared" si="0"/>
        <v>0.2978723404255319</v>
      </c>
      <c r="K28" s="14">
        <f>SUM(K14:K27)</f>
        <v>0</v>
      </c>
      <c r="L28" s="15">
        <f t="shared" si="1"/>
        <v>0</v>
      </c>
      <c r="M28" s="14">
        <f>AVERAGE(M14:M27)</f>
        <v>57.672499999999999</v>
      </c>
      <c r="N28" s="16">
        <f>AVERAGE(N14:N27)</f>
        <v>0.70821250000000002</v>
      </c>
    </row>
    <row r="29" spans="1:14" ht="13.8" x14ac:dyDescent="0.25"/>
    <row r="30" spans="1:14" ht="120" customHeight="1" x14ac:dyDescent="0.25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31" t="s">
        <v>40</v>
      </c>
      <c r="C33" s="31"/>
      <c r="D33" s="31"/>
      <c r="G33" s="23" t="s">
        <v>41</v>
      </c>
      <c r="H33" s="23"/>
      <c r="I33" s="23"/>
      <c r="J33" s="23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t="13.8" hidden="1" x14ac:dyDescent="0.25">
      <c r="A35" s="32" t="e">
        <f>{#REF!}</f>
        <v>#REF!</v>
      </c>
      <c r="B35" s="32"/>
      <c r="C35" s="8"/>
      <c r="E35" s="33"/>
      <c r="F35" s="33"/>
      <c r="G35" s="33"/>
      <c r="H35" s="33"/>
    </row>
    <row r="36" spans="1:10" ht="13.8" hidden="1" x14ac:dyDescent="0.25"/>
    <row r="37" spans="1:10" ht="45" customHeight="1" x14ac:dyDescent="0.25">
      <c r="B37" s="34" t="str">
        <f>B10</f>
        <v>FRANCISCO JOSÉ GÓMEZ MARÍN</v>
      </c>
      <c r="C37" s="34"/>
      <c r="D37" s="34"/>
      <c r="E37" s="18"/>
      <c r="F37" s="18"/>
      <c r="G37" s="34" t="s">
        <v>42</v>
      </c>
      <c r="H37" s="34"/>
      <c r="I37" s="34"/>
      <c r="J37" s="19"/>
    </row>
  </sheetData>
  <mergeCells count="31">
    <mergeCell ref="A35:B35"/>
    <mergeCell ref="E35:H35"/>
    <mergeCell ref="B37:D37"/>
    <mergeCell ref="M12:M13"/>
    <mergeCell ref="G37:I37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paperSize="9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workbookViewId="0"/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.8" x14ac:dyDescent="0.25">
      <c r="A6" s="24" t="s">
        <v>3</v>
      </c>
      <c r="B6" s="24"/>
      <c r="C6" s="24"/>
      <c r="D6" s="24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0">
        <v>3</v>
      </c>
      <c r="C8" s="20"/>
      <c r="D8" s="6" t="s">
        <v>7</v>
      </c>
      <c r="E8" s="5">
        <f>'1'!E8</f>
        <v>4</v>
      </c>
      <c r="G8" s="4" t="s">
        <v>8</v>
      </c>
      <c r="H8" s="5">
        <f>'1'!H8</f>
        <v>4</v>
      </c>
      <c r="I8" s="21" t="s">
        <v>9</v>
      </c>
      <c r="J8" s="21"/>
      <c r="K8" s="21"/>
      <c r="L8" s="20" t="str">
        <f>'1'!L8</f>
        <v>Febrero 2023- Julio 2023</v>
      </c>
      <c r="M8" s="20"/>
      <c r="N8" s="20"/>
    </row>
    <row r="9" spans="1:14" ht="13.8" x14ac:dyDescent="0.25"/>
    <row r="10" spans="1:14" ht="13.8" x14ac:dyDescent="0.25">
      <c r="A10" s="4" t="s">
        <v>11</v>
      </c>
      <c r="B10" s="20" t="str">
        <f>'1'!B10</f>
        <v>FRANCISCO JOSÉ GÓMEZ MARÍN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6" t="s">
        <v>13</v>
      </c>
      <c r="B12" s="27" t="s">
        <v>14</v>
      </c>
      <c r="C12" s="27" t="s">
        <v>15</v>
      </c>
      <c r="D12" s="26" t="s">
        <v>16</v>
      </c>
      <c r="E12" s="26" t="s">
        <v>17</v>
      </c>
      <c r="F12" s="26" t="s">
        <v>18</v>
      </c>
      <c r="G12" s="26"/>
      <c r="H12" s="26" t="s">
        <v>19</v>
      </c>
      <c r="I12" s="26" t="s">
        <v>20</v>
      </c>
      <c r="J12" s="26" t="s">
        <v>21</v>
      </c>
      <c r="K12" s="26" t="s">
        <v>22</v>
      </c>
      <c r="L12" s="26" t="s">
        <v>23</v>
      </c>
      <c r="M12" s="26" t="s">
        <v>24</v>
      </c>
      <c r="N12" s="26" t="s">
        <v>25</v>
      </c>
    </row>
    <row r="13" spans="1:14" ht="13.8" x14ac:dyDescent="0.25">
      <c r="A13" s="26"/>
      <c r="B13" s="27"/>
      <c r="C13" s="27"/>
      <c r="D13" s="26"/>
      <c r="E13" s="26"/>
      <c r="F13" s="9" t="s">
        <v>26</v>
      </c>
      <c r="G13" s="9" t="s">
        <v>27</v>
      </c>
      <c r="H13" s="26"/>
      <c r="I13" s="26"/>
      <c r="J13" s="26"/>
      <c r="K13" s="26"/>
      <c r="L13" s="26"/>
      <c r="M13" s="26"/>
      <c r="N13" s="26"/>
    </row>
    <row r="14" spans="1:14" s="13" customFormat="1" ht="13.2" x14ac:dyDescent="0.25">
      <c r="A14" s="11" t="str">
        <f>'1'!A14</f>
        <v>ECOLOGÍA</v>
      </c>
      <c r="B14" s="11"/>
      <c r="C14" s="11" t="str">
        <f>'1'!C14</f>
        <v>206 A</v>
      </c>
      <c r="D14" s="11" t="str">
        <f>'1'!D14</f>
        <v>IAMB</v>
      </c>
      <c r="E14" s="11">
        <f>'1'!E14</f>
        <v>27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27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SISTEMAS DE INFORMACIÓN GEOGRÁFICA</v>
      </c>
      <c r="B15" s="11"/>
      <c r="C15" s="11" t="str">
        <f>'1'!C15</f>
        <v>406 A</v>
      </c>
      <c r="D15" s="11" t="str">
        <f>'1'!D15</f>
        <v>IAMB</v>
      </c>
      <c r="E15" s="11">
        <f>'1'!E15</f>
        <v>30</v>
      </c>
      <c r="F15" s="11"/>
      <c r="G15" s="11"/>
      <c r="H15" s="12">
        <f t="shared" si="0"/>
        <v>0</v>
      </c>
      <c r="I15" s="11">
        <f t="shared" si="1"/>
        <v>30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EVALUACIÓN DE IMPACTO AMBIENTAL</v>
      </c>
      <c r="B16" s="11"/>
      <c r="C16" s="11" t="str">
        <f>'1'!C16</f>
        <v>606 A</v>
      </c>
      <c r="D16" s="11" t="str">
        <f>'1'!D16</f>
        <v>IAMB</v>
      </c>
      <c r="E16" s="11">
        <f>'1'!E16</f>
        <v>18</v>
      </c>
      <c r="F16" s="11"/>
      <c r="G16" s="11"/>
      <c r="H16" s="12">
        <f t="shared" si="0"/>
        <v>0</v>
      </c>
      <c r="I16" s="11">
        <f t="shared" si="1"/>
        <v>18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6.4" x14ac:dyDescent="0.25">
      <c r="A17" s="11" t="str">
        <f>'1'!A17</f>
        <v>SOFTWARE APLICADO A LA INGENIERÍA AMBIENTAL</v>
      </c>
      <c r="B17" s="11"/>
      <c r="C17" s="11" t="str">
        <f>'1'!C17</f>
        <v>806 A</v>
      </c>
      <c r="D17" s="11" t="str">
        <f>'1'!D17</f>
        <v>IAMB</v>
      </c>
      <c r="E17" s="11">
        <f>'1'!E17</f>
        <v>19</v>
      </c>
      <c r="F17" s="11"/>
      <c r="G17" s="11"/>
      <c r="H17" s="12">
        <f t="shared" si="0"/>
        <v>0</v>
      </c>
      <c r="I17" s="11">
        <f t="shared" si="1"/>
        <v>19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37</v>
      </c>
      <c r="B28" s="14" t="s">
        <v>38</v>
      </c>
      <c r="C28" s="14" t="s">
        <v>38</v>
      </c>
      <c r="D28" s="14" t="s">
        <v>38</v>
      </c>
      <c r="E28" s="14">
        <f>SUM(E14:E27)</f>
        <v>94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94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31" t="s">
        <v>40</v>
      </c>
      <c r="C33" s="31"/>
      <c r="D33" s="31"/>
      <c r="G33" s="23" t="s">
        <v>41</v>
      </c>
      <c r="H33" s="23"/>
      <c r="I33" s="23"/>
      <c r="J33" s="23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t="13.8" hidden="1" x14ac:dyDescent="0.25">
      <c r="A35" s="32" t="e">
        <f>{#REF!}</f>
        <v>#REF!</v>
      </c>
      <c r="B35" s="32"/>
      <c r="C35" s="8"/>
      <c r="E35" s="33"/>
      <c r="F35" s="33"/>
      <c r="G35" s="33"/>
      <c r="H35" s="33"/>
    </row>
    <row r="36" spans="1:10" ht="13.8" hidden="1" x14ac:dyDescent="0.25"/>
    <row r="37" spans="1:10" ht="45" customHeight="1" x14ac:dyDescent="0.25">
      <c r="B37" s="34" t="str">
        <f>B10</f>
        <v>FRANCISCO JOSÉ GÓMEZ MARÍN</v>
      </c>
      <c r="C37" s="34"/>
      <c r="D37" s="34"/>
      <c r="E37" s="18"/>
      <c r="F37" s="18"/>
      <c r="G37" s="33"/>
      <c r="H37" s="33"/>
      <c r="I37" s="33"/>
      <c r="J37" s="3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paperSize="0" orientation="landscape" horizontalDpi="0" verticalDpi="0" copies="0"/>
  <headerFooter alignWithMargins="0">
    <oddFooter>&amp;R&amp;"Calibri,Regular"&amp;K000000Agosto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workbookViewId="0"/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.8" x14ac:dyDescent="0.25">
      <c r="A6" s="24" t="s">
        <v>3</v>
      </c>
      <c r="B6" s="24"/>
      <c r="C6" s="24"/>
      <c r="D6" s="24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0">
        <v>4</v>
      </c>
      <c r="C8" s="20"/>
      <c r="D8" s="6" t="s">
        <v>7</v>
      </c>
      <c r="E8" s="5">
        <f>'1'!E8</f>
        <v>4</v>
      </c>
      <c r="G8" s="4" t="s">
        <v>8</v>
      </c>
      <c r="H8" s="5">
        <f>'1'!H8</f>
        <v>4</v>
      </c>
      <c r="I8" s="21" t="s">
        <v>9</v>
      </c>
      <c r="J8" s="21"/>
      <c r="K8" s="21"/>
      <c r="L8" s="20" t="str">
        <f>'1'!L8</f>
        <v>Febrero 2023- Julio 2023</v>
      </c>
      <c r="M8" s="20"/>
      <c r="N8" s="20"/>
    </row>
    <row r="9" spans="1:14" ht="13.8" x14ac:dyDescent="0.25"/>
    <row r="10" spans="1:14" ht="13.8" x14ac:dyDescent="0.25">
      <c r="A10" s="4" t="s">
        <v>11</v>
      </c>
      <c r="B10" s="20" t="str">
        <f>'1'!B10</f>
        <v>FRANCISCO JOSÉ GÓMEZ MARÍN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6" t="s">
        <v>13</v>
      </c>
      <c r="B12" s="27" t="s">
        <v>14</v>
      </c>
      <c r="C12" s="27" t="s">
        <v>15</v>
      </c>
      <c r="D12" s="26" t="s">
        <v>16</v>
      </c>
      <c r="E12" s="26" t="s">
        <v>17</v>
      </c>
      <c r="F12" s="26" t="s">
        <v>18</v>
      </c>
      <c r="G12" s="26"/>
      <c r="H12" s="26" t="s">
        <v>19</v>
      </c>
      <c r="I12" s="26" t="s">
        <v>20</v>
      </c>
      <c r="J12" s="26" t="s">
        <v>21</v>
      </c>
      <c r="K12" s="26" t="s">
        <v>22</v>
      </c>
      <c r="L12" s="26" t="s">
        <v>23</v>
      </c>
      <c r="M12" s="26" t="s">
        <v>24</v>
      </c>
      <c r="N12" s="26" t="s">
        <v>25</v>
      </c>
    </row>
    <row r="13" spans="1:14" ht="13.8" x14ac:dyDescent="0.25">
      <c r="A13" s="26"/>
      <c r="B13" s="27"/>
      <c r="C13" s="27"/>
      <c r="D13" s="26"/>
      <c r="E13" s="26"/>
      <c r="F13" s="9" t="s">
        <v>26</v>
      </c>
      <c r="G13" s="9" t="s">
        <v>27</v>
      </c>
      <c r="H13" s="26"/>
      <c r="I13" s="26"/>
      <c r="J13" s="26"/>
      <c r="K13" s="26"/>
      <c r="L13" s="26"/>
      <c r="M13" s="26"/>
      <c r="N13" s="26"/>
    </row>
    <row r="14" spans="1:14" s="13" customFormat="1" ht="13.2" x14ac:dyDescent="0.25">
      <c r="A14" s="11" t="str">
        <f>'1'!A14</f>
        <v>ECOLOGÍA</v>
      </c>
      <c r="B14" s="11"/>
      <c r="C14" s="11" t="str">
        <f>'1'!C14</f>
        <v>206 A</v>
      </c>
      <c r="D14" s="11" t="str">
        <f>'1'!D14</f>
        <v>IAMB</v>
      </c>
      <c r="E14" s="11">
        <f>'1'!E14</f>
        <v>27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27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SISTEMAS DE INFORMACIÓN GEOGRÁFICA</v>
      </c>
      <c r="B15" s="11"/>
      <c r="C15" s="11" t="str">
        <f>'1'!C15</f>
        <v>406 A</v>
      </c>
      <c r="D15" s="11" t="str">
        <f>'1'!D15</f>
        <v>IAMB</v>
      </c>
      <c r="E15" s="11">
        <f>'1'!E15</f>
        <v>30</v>
      </c>
      <c r="F15" s="11"/>
      <c r="G15" s="11"/>
      <c r="H15" s="12">
        <f t="shared" si="0"/>
        <v>0</v>
      </c>
      <c r="I15" s="11">
        <f t="shared" si="1"/>
        <v>30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EVALUACIÓN DE IMPACTO AMBIENTAL</v>
      </c>
      <c r="B16" s="11"/>
      <c r="C16" s="11" t="str">
        <f>'1'!C16</f>
        <v>606 A</v>
      </c>
      <c r="D16" s="11" t="str">
        <f>'1'!D16</f>
        <v>IAMB</v>
      </c>
      <c r="E16" s="11">
        <f>'1'!E16</f>
        <v>18</v>
      </c>
      <c r="F16" s="11"/>
      <c r="G16" s="11"/>
      <c r="H16" s="12">
        <f t="shared" si="0"/>
        <v>0</v>
      </c>
      <c r="I16" s="11">
        <f t="shared" si="1"/>
        <v>18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6.4" x14ac:dyDescent="0.25">
      <c r="A17" s="11" t="str">
        <f>'1'!A17</f>
        <v>SOFTWARE APLICADO A LA INGENIERÍA AMBIENTAL</v>
      </c>
      <c r="B17" s="11"/>
      <c r="C17" s="11" t="str">
        <f>'1'!C17</f>
        <v>806 A</v>
      </c>
      <c r="D17" s="11" t="str">
        <f>'1'!D17</f>
        <v>IAMB</v>
      </c>
      <c r="E17" s="11">
        <f>'1'!E17</f>
        <v>19</v>
      </c>
      <c r="F17" s="11"/>
      <c r="G17" s="11"/>
      <c r="H17" s="12">
        <f t="shared" si="0"/>
        <v>0</v>
      </c>
      <c r="I17" s="11">
        <f t="shared" si="1"/>
        <v>19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37</v>
      </c>
      <c r="B28" s="14" t="s">
        <v>38</v>
      </c>
      <c r="C28" s="14" t="s">
        <v>38</v>
      </c>
      <c r="D28" s="14" t="s">
        <v>38</v>
      </c>
      <c r="E28" s="14">
        <f>SUM(E14:E27)</f>
        <v>94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94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31" t="s">
        <v>40</v>
      </c>
      <c r="C33" s="31"/>
      <c r="D33" s="31"/>
      <c r="G33" s="23" t="s">
        <v>41</v>
      </c>
      <c r="H33" s="23"/>
      <c r="I33" s="23"/>
      <c r="J33" s="23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t="13.8" hidden="1" x14ac:dyDescent="0.25">
      <c r="A35" s="32" t="e">
        <f>{#REF!}</f>
        <v>#REF!</v>
      </c>
      <c r="B35" s="32"/>
      <c r="C35" s="8"/>
      <c r="E35" s="33"/>
      <c r="F35" s="33"/>
      <c r="G35" s="33"/>
      <c r="H35" s="33"/>
    </row>
    <row r="36" spans="1:10" ht="13.8" hidden="1" x14ac:dyDescent="0.25"/>
    <row r="37" spans="1:10" ht="45" customHeight="1" x14ac:dyDescent="0.25">
      <c r="B37" s="34" t="str">
        <f>B10</f>
        <v>FRANCISCO JOSÉ GÓMEZ MARÍN</v>
      </c>
      <c r="C37" s="34"/>
      <c r="D37" s="34"/>
      <c r="E37" s="18"/>
      <c r="F37" s="18"/>
      <c r="G37" s="33"/>
      <c r="H37" s="33"/>
      <c r="I37" s="33"/>
      <c r="J37" s="3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paperSize="0" orientation="landscape" horizontalDpi="0" verticalDpi="0" copies="0"/>
  <headerFooter alignWithMargins="0">
    <oddFooter>&amp;R&amp;"Calibri,Regular"&amp;K000000Agosto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workbookViewId="0"/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.8" x14ac:dyDescent="0.25">
      <c r="A6" s="24" t="s">
        <v>3</v>
      </c>
      <c r="B6" s="24"/>
      <c r="C6" s="24"/>
      <c r="D6" s="24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0">
        <v>1</v>
      </c>
      <c r="C8" s="20"/>
      <c r="D8" s="6" t="s">
        <v>7</v>
      </c>
      <c r="E8" s="5">
        <v>3</v>
      </c>
      <c r="G8" s="4" t="s">
        <v>8</v>
      </c>
      <c r="H8" s="5">
        <v>3</v>
      </c>
      <c r="I8" s="21" t="s">
        <v>9</v>
      </c>
      <c r="J8" s="21"/>
      <c r="K8" s="21"/>
      <c r="L8" s="20" t="str">
        <f>'1'!L8</f>
        <v>Febrero 2023- Julio 2023</v>
      </c>
      <c r="M8" s="20"/>
      <c r="N8" s="20"/>
    </row>
    <row r="9" spans="1:14" ht="13.8" x14ac:dyDescent="0.25"/>
    <row r="10" spans="1:14" ht="13.8" x14ac:dyDescent="0.25">
      <c r="A10" s="4" t="s">
        <v>11</v>
      </c>
      <c r="B10" s="20" t="s">
        <v>12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6" t="s">
        <v>13</v>
      </c>
      <c r="B12" s="27" t="s">
        <v>14</v>
      </c>
      <c r="C12" s="27" t="s">
        <v>15</v>
      </c>
      <c r="D12" s="26" t="s">
        <v>16</v>
      </c>
      <c r="E12" s="26" t="s">
        <v>17</v>
      </c>
      <c r="F12" s="26" t="s">
        <v>18</v>
      </c>
      <c r="G12" s="26"/>
      <c r="H12" s="26" t="s">
        <v>19</v>
      </c>
      <c r="I12" s="26" t="s">
        <v>20</v>
      </c>
      <c r="J12" s="26" t="s">
        <v>21</v>
      </c>
      <c r="K12" s="26" t="s">
        <v>22</v>
      </c>
      <c r="L12" s="26" t="s">
        <v>23</v>
      </c>
      <c r="M12" s="26" t="s">
        <v>24</v>
      </c>
      <c r="N12" s="26" t="s">
        <v>25</v>
      </c>
    </row>
    <row r="13" spans="1:14" ht="13.8" x14ac:dyDescent="0.25">
      <c r="A13" s="26"/>
      <c r="B13" s="27"/>
      <c r="C13" s="27"/>
      <c r="D13" s="26"/>
      <c r="E13" s="26"/>
      <c r="F13" s="9" t="s">
        <v>26</v>
      </c>
      <c r="G13" s="9" t="s">
        <v>27</v>
      </c>
      <c r="H13" s="26"/>
      <c r="I13" s="26"/>
      <c r="J13" s="26"/>
      <c r="K13" s="26"/>
      <c r="L13" s="26"/>
      <c r="M13" s="26"/>
      <c r="N13" s="26"/>
    </row>
    <row r="14" spans="1:14" s="13" customFormat="1" ht="13.2" x14ac:dyDescent="0.25">
      <c r="A14" s="11" t="s">
        <v>43</v>
      </c>
      <c r="B14" s="11"/>
      <c r="C14" s="11" t="str">
        <f>'1'!C14</f>
        <v>206 A</v>
      </c>
      <c r="D14" s="11" t="str">
        <f>'1'!D14</f>
        <v>IAMB</v>
      </c>
      <c r="E14" s="11">
        <v>30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30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">
        <v>44</v>
      </c>
      <c r="B15" s="11"/>
      <c r="C15" s="11" t="str">
        <f>'1'!C15</f>
        <v>406 A</v>
      </c>
      <c r="D15" s="11" t="str">
        <f>'1'!D15</f>
        <v>IAMB</v>
      </c>
      <c r="E15" s="11">
        <v>27</v>
      </c>
      <c r="F15" s="11"/>
      <c r="G15" s="11"/>
      <c r="H15" s="12">
        <f t="shared" si="0"/>
        <v>0</v>
      </c>
      <c r="I15" s="11">
        <f t="shared" si="1"/>
        <v>27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">
        <v>45</v>
      </c>
      <c r="B16" s="11"/>
      <c r="C16" s="11" t="str">
        <f>'1'!C16</f>
        <v>606 A</v>
      </c>
      <c r="D16" s="11" t="str">
        <f>'1'!D16</f>
        <v>IAMB</v>
      </c>
      <c r="E16" s="11">
        <v>37</v>
      </c>
      <c r="F16" s="11"/>
      <c r="G16" s="11"/>
      <c r="H16" s="12">
        <f t="shared" si="0"/>
        <v>0</v>
      </c>
      <c r="I16" s="11">
        <f t="shared" si="1"/>
        <v>37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6.4" x14ac:dyDescent="0.25">
      <c r="A17" s="11" t="str">
        <f>'1'!A17</f>
        <v>SOFTWARE APLICADO A LA INGENIERÍA AMBIENTAL</v>
      </c>
      <c r="B17" s="11"/>
      <c r="C17" s="11" t="str">
        <f>'1'!C17</f>
        <v>806 A</v>
      </c>
      <c r="D17" s="11" t="str">
        <f>'1'!D17</f>
        <v>IAMB</v>
      </c>
      <c r="E17" s="11">
        <f>'1'!E17</f>
        <v>19</v>
      </c>
      <c r="F17" s="11"/>
      <c r="G17" s="11"/>
      <c r="H17" s="12">
        <f t="shared" si="0"/>
        <v>0</v>
      </c>
      <c r="I17" s="11">
        <f t="shared" si="1"/>
        <v>19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37</v>
      </c>
      <c r="B28" s="14" t="s">
        <v>38</v>
      </c>
      <c r="C28" s="14" t="s">
        <v>38</v>
      </c>
      <c r="D28" s="14" t="s">
        <v>38</v>
      </c>
      <c r="E28" s="14">
        <f>SUM(E14:E27)</f>
        <v>113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113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31" t="s">
        <v>40</v>
      </c>
      <c r="C33" s="31"/>
      <c r="D33" s="31"/>
      <c r="G33" s="23" t="s">
        <v>41</v>
      </c>
      <c r="H33" s="23"/>
      <c r="I33" s="23"/>
      <c r="J33" s="23"/>
    </row>
    <row r="34" spans="1:10" ht="62.25" customHeight="1" x14ac:dyDescent="0.25">
      <c r="B34" s="36" t="s">
        <v>46</v>
      </c>
      <c r="C34" s="36"/>
      <c r="D34" s="36"/>
      <c r="G34" s="20" t="s">
        <v>47</v>
      </c>
      <c r="H34" s="20"/>
      <c r="I34" s="20"/>
      <c r="J34" s="20"/>
    </row>
    <row r="35" spans="1:10" ht="13.8" hidden="1" x14ac:dyDescent="0.25">
      <c r="A35" s="32" t="e">
        <f>{#REF!}</f>
        <v>#REF!</v>
      </c>
      <c r="B35" s="32"/>
      <c r="C35" s="8"/>
      <c r="E35" s="33"/>
      <c r="F35" s="33"/>
      <c r="G35" s="33"/>
      <c r="H35" s="33"/>
    </row>
    <row r="36" spans="1:10" ht="13.8" hidden="1" x14ac:dyDescent="0.25"/>
    <row r="37" spans="1:10" ht="45" customHeight="1" x14ac:dyDescent="0.25">
      <c r="B37" s="34" t="str">
        <f>B10</f>
        <v>FRANCISCO JOSÉ GÓMEZ MARÍN</v>
      </c>
      <c r="C37" s="34"/>
      <c r="D37" s="34"/>
      <c r="E37" s="18"/>
      <c r="F37" s="18"/>
      <c r="G37" s="33"/>
      <c r="H37" s="33"/>
      <c r="I37" s="33"/>
      <c r="J37" s="3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paperSize="0" orientation="landscape" horizontalDpi="0" verticalDpi="0" copies="0"/>
  <headerFooter alignWithMargins="0">
    <oddFooter>&amp;R&amp;"Calibri,Regular"&amp;K000000Agosto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Gomez Marin</dc:creator>
  <cp:lastModifiedBy>Francisco Jose Gomez Marin</cp:lastModifiedBy>
  <cp:lastPrinted>2023-03-28T03:30:08Z</cp:lastPrinted>
  <dcterms:created xsi:type="dcterms:W3CDTF">2023-03-28T03:15:37Z</dcterms:created>
  <dcterms:modified xsi:type="dcterms:W3CDTF">2023-05-08T04:48:09Z</dcterms:modified>
</cp:coreProperties>
</file>