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1 1 aa FEBRERO JULIO 2023 SEMESTRE ITSSAT\Calificaciones U1\"/>
    </mc:Choice>
  </mc:AlternateContent>
  <xr:revisionPtr revIDLastSave="0" documentId="13_ncr:1_{25F55F46-C906-48D4-A09D-EAAFB21A8597}" xr6:coauthVersionLast="47" xr6:coauthVersionMax="47" xr10:uidLastSave="{00000000-0000-0000-0000-000000000000}"/>
  <bookViews>
    <workbookView xWindow="9648" yWindow="132" windowWidth="13332" windowHeight="12216" firstSheet="3" activeTab="3" xr2:uid="{00000000-000D-0000-FFFF-FFFF00000000}"/>
  </bookViews>
  <sheets>
    <sheet name="MATERIA 1 Ecología" sheetId="1" r:id="rId1"/>
    <sheet name="MATERIA 2 Sist inf" sheetId="2" r:id="rId2"/>
    <sheet name="MATERIA 3 Evaluación de Impacto" sheetId="3" r:id="rId3"/>
    <sheet name="MATERIA 4 Software Aplicado a l" sheetId="4" r:id="rId4"/>
  </sheets>
  <definedNames>
    <definedName name="_xlnm.Print_Area" localSheetId="0">'MATERIA 1 Ecología'!$B$1:$Q$44</definedName>
    <definedName name="_xlnm.Print_Area" localSheetId="1">'MATERIA 2 Sist inf'!$B$1:$Q$47</definedName>
    <definedName name="_xlnm.Print_Area" localSheetId="2">'MATERIA 3 Evaluación de Impacto'!$B$1:$Q$35</definedName>
    <definedName name="_xlnm.Print_Area" localSheetId="3">'MATERIA 4 Software Aplicado a l'!$B$1:$Q$36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4" l="1"/>
  <c r="T9" i="4"/>
  <c r="S9" i="3"/>
  <c r="T9" i="3"/>
  <c r="S9" i="2"/>
  <c r="T9" i="2"/>
  <c r="U9" i="2"/>
  <c r="S9" i="1"/>
  <c r="T9" i="1"/>
  <c r="R9" i="1"/>
  <c r="R9" i="4"/>
  <c r="R9" i="2"/>
  <c r="R9" i="3"/>
  <c r="L37" i="1" l="1"/>
  <c r="L40" i="1" s="1"/>
  <c r="K37" i="1"/>
  <c r="P30" i="4"/>
  <c r="O30" i="4"/>
  <c r="N30" i="4"/>
  <c r="M30" i="4"/>
  <c r="L30" i="4"/>
  <c r="K30" i="4"/>
  <c r="J30" i="4"/>
  <c r="P29" i="4"/>
  <c r="P32" i="4" s="1"/>
  <c r="O29" i="4"/>
  <c r="O32" i="4" s="1"/>
  <c r="N29" i="4"/>
  <c r="M29" i="4"/>
  <c r="M32" i="4" s="1"/>
  <c r="L29" i="4"/>
  <c r="K29" i="4"/>
  <c r="J29" i="4"/>
  <c r="J32" i="4" s="1"/>
  <c r="P28" i="4"/>
  <c r="P31" i="4" s="1"/>
  <c r="O28" i="4"/>
  <c r="O31" i="4" s="1"/>
  <c r="N28" i="4"/>
  <c r="M28" i="4"/>
  <c r="L28" i="4"/>
  <c r="K28" i="4"/>
  <c r="J28" i="4"/>
  <c r="J31" i="4" s="1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Q10" i="4"/>
  <c r="B10" i="4"/>
  <c r="Q9" i="4"/>
  <c r="P29" i="3"/>
  <c r="O29" i="3"/>
  <c r="N29" i="3"/>
  <c r="M29" i="3"/>
  <c r="L29" i="3"/>
  <c r="K29" i="3"/>
  <c r="J29" i="3"/>
  <c r="P28" i="3"/>
  <c r="P31" i="3" s="1"/>
  <c r="O28" i="3"/>
  <c r="O31" i="3" s="1"/>
  <c r="N28" i="3"/>
  <c r="M28" i="3"/>
  <c r="L28" i="3"/>
  <c r="K28" i="3"/>
  <c r="J28" i="3"/>
  <c r="J31" i="3" s="1"/>
  <c r="P27" i="3"/>
  <c r="P30" i="3" s="1"/>
  <c r="O27" i="3"/>
  <c r="O30" i="3" s="1"/>
  <c r="N27" i="3"/>
  <c r="M27" i="3"/>
  <c r="L27" i="3"/>
  <c r="K27" i="3"/>
  <c r="J27" i="3"/>
  <c r="J30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Q9" i="3"/>
  <c r="P41" i="2"/>
  <c r="O41" i="2"/>
  <c r="N41" i="2"/>
  <c r="M41" i="2"/>
  <c r="L41" i="2"/>
  <c r="K41" i="2"/>
  <c r="J41" i="2"/>
  <c r="P40" i="2"/>
  <c r="P43" i="2" s="1"/>
  <c r="O40" i="2"/>
  <c r="O43" i="2" s="1"/>
  <c r="N40" i="2"/>
  <c r="M40" i="2"/>
  <c r="L40" i="2"/>
  <c r="K40" i="2"/>
  <c r="J40" i="2"/>
  <c r="J43" i="2" s="1"/>
  <c r="P39" i="2"/>
  <c r="P42" i="2" s="1"/>
  <c r="O39" i="2"/>
  <c r="O42" i="2" s="1"/>
  <c r="N39" i="2"/>
  <c r="M39" i="2"/>
  <c r="L39" i="2"/>
  <c r="K39" i="2"/>
  <c r="J39" i="2"/>
  <c r="J42" i="2" s="1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Q9" i="2"/>
  <c r="J38" i="1"/>
  <c r="O40" i="1"/>
  <c r="N40" i="1"/>
  <c r="M40" i="1"/>
  <c r="J37" i="1"/>
  <c r="J40" i="1" s="1"/>
  <c r="P36" i="1"/>
  <c r="O36" i="1"/>
  <c r="O39" i="1" s="1"/>
  <c r="N36" i="1"/>
  <c r="N39" i="1" s="1"/>
  <c r="M36" i="1"/>
  <c r="M39" i="1" s="1"/>
  <c r="L36" i="1"/>
  <c r="L39" i="1" s="1"/>
  <c r="K36" i="1"/>
  <c r="J36" i="1"/>
  <c r="J39" i="1" s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10" i="1"/>
  <c r="Q9" i="1"/>
  <c r="M43" i="2" l="1"/>
  <c r="N43" i="2"/>
  <c r="M30" i="3"/>
  <c r="M31" i="3"/>
  <c r="N42" i="2"/>
  <c r="M42" i="2"/>
  <c r="N31" i="3"/>
  <c r="N30" i="3"/>
  <c r="M31" i="4"/>
  <c r="L32" i="4"/>
  <c r="L31" i="4"/>
  <c r="N32" i="4"/>
  <c r="N31" i="4"/>
  <c r="Q29" i="4"/>
  <c r="K31" i="4"/>
  <c r="K32" i="4"/>
  <c r="K31" i="3"/>
  <c r="K30" i="3"/>
  <c r="K43" i="2"/>
  <c r="K42" i="2"/>
  <c r="K40" i="1"/>
  <c r="K39" i="1"/>
  <c r="P40" i="1"/>
  <c r="L43" i="2"/>
  <c r="L31" i="3"/>
  <c r="Q28" i="4"/>
  <c r="P39" i="1"/>
  <c r="L42" i="2"/>
  <c r="L30" i="3"/>
  <c r="Q40" i="2"/>
  <c r="Q28" i="3"/>
  <c r="Q30" i="4"/>
  <c r="Q36" i="1"/>
  <c r="Q39" i="2"/>
  <c r="Q27" i="3"/>
  <c r="Q29" i="3"/>
  <c r="Q41" i="2"/>
  <c r="Q32" i="4" l="1"/>
  <c r="Q31" i="3"/>
  <c r="Q43" i="2"/>
  <c r="Q39" i="1"/>
  <c r="Q30" i="3"/>
  <c r="Q31" i="4"/>
  <c r="Q40" i="1"/>
  <c r="Q42" i="2"/>
</calcChain>
</file>

<file path=xl/sharedStrings.xml><?xml version="1.0" encoding="utf-8"?>
<sst xmlns="http://schemas.openxmlformats.org/spreadsheetml/2006/main" count="313" uniqueCount="226">
  <si>
    <t>INSTITUTO TECNOLOGCIO SUPERIOR DE SAN ANDRES TUXTLA</t>
  </si>
  <si>
    <t>REPORTE DE CALIFICACIONES</t>
  </si>
  <si>
    <t>MATERIA</t>
  </si>
  <si>
    <t>Ecología</t>
  </si>
  <si>
    <t>GRUPO</t>
  </si>
  <si>
    <t>206-A</t>
  </si>
  <si>
    <t>FECHA</t>
  </si>
  <si>
    <t>PERIODO</t>
  </si>
  <si>
    <t>Febrero-Julio 2023</t>
  </si>
  <si>
    <t>CATEDRATICO</t>
  </si>
  <si>
    <t>Francisco José Gómez Marín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</si>
  <si>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</si>
  <si>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</si>
  <si>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</si>
  <si>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</si>
  <si>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</si>
  <si>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</si>
  <si>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</si>
  <si>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</si>
  <si>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</si>
  <si>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</si>
  <si>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</si>
  <si>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221U0849</t>
  </si>
  <si>
    <t>Aguilar Sario Yessica</t>
  </si>
  <si>
    <t>221U0349</t>
  </si>
  <si>
    <t>Barrera Flores Milagros Del Carmen</t>
  </si>
  <si>
    <t>221U0350</t>
  </si>
  <si>
    <t>Belli Fiscal Maritza Guadalupe</t>
  </si>
  <si>
    <t>221U0351</t>
  </si>
  <si>
    <t>Blanco Gonzalez Kevin De Jesus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</si>
  <si>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</si>
  <si>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</si>
  <si>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</si>
  <si>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</si>
  <si>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</si>
  <si>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</si>
  <si>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</si>
  <si>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</si>
  <si>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</si>
  <si>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</si>
  <si>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</si>
  <si>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</si>
  <si>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</si>
  <si>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</si>
  <si>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</si>
  <si>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</si>
  <si>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221U0370</t>
  </si>
  <si>
    <t>Garcia Moreno Marco Antonio</t>
  </si>
  <si>
    <t>221U0371</t>
  </si>
  <si>
    <t>Gómez Berdón Joel Antonio</t>
  </si>
  <si>
    <t>221U0372</t>
  </si>
  <si>
    <t>Gonzalez Lara Gael</t>
  </si>
  <si>
    <t>221U0377</t>
  </si>
  <si>
    <t>Hernandez Martìnez José Eduardo</t>
  </si>
  <si>
    <t>221U0379</t>
  </si>
  <si>
    <t>Machucho Galicia Juliette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</si>
  <si>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</si>
  <si>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</si>
  <si>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</si>
  <si>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</si>
  <si>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</si>
  <si>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</si>
  <si>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221U0393</t>
  </si>
  <si>
    <t>Poisot Catemaxca Yeric</t>
  </si>
  <si>
    <t>221U0397</t>
  </si>
  <si>
    <t>Quino Velazco Fatima De Lourdes</t>
  </si>
  <si>
    <t>221U0398</t>
  </si>
  <si>
    <t>Reyes Hernandez Yanely Giseh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</si>
  <si>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</si>
  <si>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</si>
  <si>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</si>
  <si>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</si>
  <si>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</si>
  <si>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</si>
  <si>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</si>
  <si>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</si>
  <si>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APROBADOS</t>
  </si>
  <si>
    <t>REPROBADOS</t>
  </si>
  <si>
    <t>TOTAL</t>
  </si>
  <si>
    <t>% APROBACION</t>
  </si>
  <si>
    <t>% REPROBACION</t>
  </si>
  <si>
    <t>FIRMA DEL CATEDRATICO</t>
  </si>
  <si>
    <t>Sistemas de Información Geográfica</t>
  </si>
  <si>
    <t>406-A</t>
  </si>
  <si>
    <t>211U0849</t>
  </si>
  <si>
    <t>AGUILAR SARIO YESSICA</t>
  </si>
  <si>
    <t>211U0290</t>
  </si>
  <si>
    <t>BELLI XALA KEVIN ADOLFO</t>
  </si>
  <si>
    <t>211U0291</t>
  </si>
  <si>
    <t>BENITO MAZABA ADOLFO ANGEL</t>
  </si>
  <si>
    <t>211U0292</t>
  </si>
  <si>
    <t>CASTELLANOS ROSARIO CLAUDIA SARAI</t>
  </si>
  <si>
    <t>211U0293</t>
  </si>
  <si>
    <t>CASTRO XALA AMERICA SEANI</t>
  </si>
  <si>
    <t>211U0574</t>
  </si>
  <si>
    <t>CHIGO LOZANO JACQUELINE</t>
  </si>
  <si>
    <t>211U0295</t>
  </si>
  <si>
    <t>CHONTAL MUÑOZ CARLOS MANUEL</t>
  </si>
  <si>
    <t>211U0297</t>
  </si>
  <si>
    <t>CÓRDOVA SÁNCHEZ SANDRA GUADALUPE</t>
  </si>
  <si>
    <t>211U0296</t>
  </si>
  <si>
    <t>COTO ARRES EMMANUEL</t>
  </si>
  <si>
    <t>211U0299</t>
  </si>
  <si>
    <t>GARDUÑO MUÑOZ JACKELIN</t>
  </si>
  <si>
    <t>191U0303</t>
  </si>
  <si>
    <t>GONZALEZ MARTINEZ ANDRES ALBERTO</t>
  </si>
  <si>
    <t>211U0575</t>
  </si>
  <si>
    <t>HUAMANTLA BELLI ISAURA ARACELI</t>
  </si>
  <si>
    <t>211U0301</t>
  </si>
  <si>
    <t>LUNA CANELA DIANA</t>
  </si>
  <si>
    <t>191U0308</t>
  </si>
  <si>
    <t>MARCIAL HERNANDEZ CRISTAL MARINA</t>
  </si>
  <si>
    <t>211U0302</t>
  </si>
  <si>
    <t>MARTINEZ NEPOMUCENO ESTRELLA MARINA</t>
  </si>
  <si>
    <t>211U0303</t>
  </si>
  <si>
    <t>MEZA CASTELLANOS KARLA ESTEFANIA</t>
  </si>
  <si>
    <t>211U0305</t>
  </si>
  <si>
    <t>MONDRAGON VICHI LUIS ANTONIO</t>
  </si>
  <si>
    <t>211U0621</t>
  </si>
  <si>
    <t>MONTOYA GONZALEZ MARCEL</t>
  </si>
  <si>
    <t>201U0489</t>
  </si>
  <si>
    <t>MORA CHIGO GRECIA</t>
  </si>
  <si>
    <t>201U0453</t>
  </si>
  <si>
    <t>MOTO XOLIO MIGUEL ANGEL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</si>
  <si>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</si>
  <si>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</si>
  <si>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</si>
  <si>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</si>
  <si>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</si>
  <si>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</si>
  <si>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</si>
  <si>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</si>
  <si>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</si>
  <si>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</si>
  <si>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</si>
  <si>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</si>
  <si>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</si>
  <si>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</si>
  <si>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</si>
  <si>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</si>
  <si>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201U0181</t>
  </si>
  <si>
    <t>XALA SILVA SYLVIA</t>
  </si>
  <si>
    <t>211U0314</t>
  </si>
  <si>
    <t>ZETINA CABAÑAS OLIVIA</t>
  </si>
  <si>
    <t>Semestre Febrero – Julio 2023</t>
  </si>
  <si>
    <t>201U0170</t>
  </si>
  <si>
    <t>BAXIN NOLASCO EMILY DARINA</t>
  </si>
  <si>
    <t>201U0172</t>
  </si>
  <si>
    <t>CHAPOL VENTURA LUIS YAIR</t>
  </si>
  <si>
    <t>201U0174</t>
  </si>
  <si>
    <t>CHAVEZ ALEJO KARINA</t>
  </si>
  <si>
    <t>201U0500</t>
  </si>
  <si>
    <t>GAPI FARARONI DIANA JACQUELYNE</t>
  </si>
  <si>
    <t>171U0270</t>
  </si>
  <si>
    <t>GIL MONTAN ERICK JOEL</t>
  </si>
  <si>
    <t>191U0302</t>
  </si>
  <si>
    <t>GOMEZ HERNANDEZ MELANIE PALOMA</t>
  </si>
  <si>
    <t>191U0304</t>
  </si>
  <si>
    <t>GRACIA DOMINGUEZ FATIMA ITZEL</t>
  </si>
  <si>
    <t>HERNANDEZ ANTEMATE ROSA MARIA</t>
  </si>
  <si>
    <t>201U0265</t>
  </si>
  <si>
    <t>JIMENEZ TENORIO JORGE ANTONIO</t>
  </si>
  <si>
    <t>201U0488</t>
  </si>
  <si>
    <t>LUCHO DOMINGUEZ INGRID  ILIANA</t>
  </si>
  <si>
    <t>201U0175</t>
  </si>
  <si>
    <t>MALAGA BUSTAMANTE CARLOS</t>
  </si>
  <si>
    <t>201U0471</t>
  </si>
  <si>
    <t>NUÑEZ CHAGALA JENNIFER</t>
  </si>
  <si>
    <t>221U0551</t>
  </si>
  <si>
    <t>ORTEGA LOZADA EDGAR ANTONIO</t>
  </si>
  <si>
    <t>201U0178</t>
  </si>
  <si>
    <t>QUINTANAR REYES ANGEL KALEB</t>
  </si>
  <si>
    <t>201U0180</t>
  </si>
  <si>
    <t>RUIZ SUAREZ SAEL</t>
  </si>
  <si>
    <t>201U0557</t>
  </si>
  <si>
    <t>SANCHEZ GARCIA MARLA IVETTE</t>
  </si>
  <si>
    <t>201U0550</t>
  </si>
  <si>
    <t>ZACARIAS ALVAREZ DAVID ENRIQUE</t>
  </si>
  <si>
    <t>Software Aplicado a la Ingeniería Ambiental</t>
  </si>
  <si>
    <t>806-A</t>
  </si>
  <si>
    <t>Semestre Febrero -Julio 2023</t>
  </si>
  <si>
    <t>191U0289</t>
  </si>
  <si>
    <t>ACOSTA  LUCHO  DESIREE</t>
  </si>
  <si>
    <t>191U0290</t>
  </si>
  <si>
    <t>ANDRADE  TON  JENNIFER ADRIANA</t>
  </si>
  <si>
    <t>191U0292</t>
  </si>
  <si>
    <t>BAEZ   ARTEAGA  YAMILY AURORA</t>
  </si>
  <si>
    <t>191U0655</t>
  </si>
  <si>
    <t>BUSTAMANTE   LIRA  MARISOL</t>
  </si>
  <si>
    <t>191U295</t>
  </si>
  <si>
    <t>CANELA   AMARO  YOALI SILVANA</t>
  </si>
  <si>
    <t>191U0297</t>
  </si>
  <si>
    <t>CHONTAL   COTO  DANIELA YARUBI</t>
  </si>
  <si>
    <t>191U0300</t>
  </si>
  <si>
    <t>ESPINOSA   HERNANDEZ  ISAAC</t>
  </si>
  <si>
    <t>191U0301</t>
  </si>
  <si>
    <t>FLORES   CERVANTES  ANA LUISA</t>
  </si>
  <si>
    <t>181U0317</t>
  </si>
  <si>
    <t>GOMEZ AGUIRRE JOSE LUIS</t>
  </si>
  <si>
    <t>191U0306</t>
  </si>
  <si>
    <t>HERRERA   TOLEN  JENNIFER</t>
  </si>
  <si>
    <t>181U0323</t>
  </si>
  <si>
    <t>MAYO ZAPOT DAVID</t>
  </si>
  <si>
    <t>191U0663</t>
  </si>
  <si>
    <t>MORALES   DAVID  LEZLIE AMERICA</t>
  </si>
  <si>
    <t>181U0325</t>
  </si>
  <si>
    <t>OLEA MIROS OSCAR ALBERTO</t>
  </si>
  <si>
    <t>191U0314</t>
  </si>
  <si>
    <t>ORTIZ   CAPI  AISLINN</t>
  </si>
  <si>
    <t>181U0330</t>
  </si>
  <si>
    <t>RAMIREZ QUINO RUBEN ARTURO</t>
  </si>
  <si>
    <t>191U0316</t>
  </si>
  <si>
    <t>ROSAS   TOTO  DIANA ITZEL</t>
  </si>
  <si>
    <t>191U0317</t>
  </si>
  <si>
    <t>SINACA   MONTIEL  ANAID</t>
  </si>
  <si>
    <t>191U0318</t>
  </si>
  <si>
    <t>SOSA   DOMINGUEZ  DONAJI GUADALUPE</t>
  </si>
  <si>
    <t>191U0022</t>
  </si>
  <si>
    <t>SUAREZ  MEDINA  ARTURO EMMANUEL</t>
  </si>
  <si>
    <t>606-A</t>
  </si>
  <si>
    <t>%</t>
  </si>
  <si>
    <t>Evaluación de Impacto Ambiental</t>
  </si>
  <si>
    <t>INSTITUTO TECNOLOGICO SUPERIOR DE SAN ANDRES TUXTLA</t>
  </si>
  <si>
    <t>PROM 4</t>
  </si>
  <si>
    <t>PROM 5</t>
  </si>
  <si>
    <t>prom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</si>
</sst>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&quot;-&quot;[$$-80A]#,##0.00"/>
  </numFmts>
  <fonts count="12" x14ac:knownFonts="1"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BE5D6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4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4" fontId="4" fillId="0" borderId="0">
      <alignment horizontal="center"/>
    </xf>
    <xf numFmtId="0" fontId="3" fillId="0" borderId="0">
      <alignment horizontal="center" textRotation="90"/>
    </xf>
    <xf numFmtId="164" fontId="4" fillId="0" borderId="0">
      <alignment horizontal="center" textRotation="90"/>
    </xf>
    <xf numFmtId="0" fontId="5" fillId="0" borderId="0"/>
    <xf numFmtId="164" fontId="6" fillId="0" borderId="0"/>
    <xf numFmtId="0" fontId="5" fillId="0" borderId="0"/>
    <xf numFmtId="165" fontId="6" fillId="0" borderId="0"/>
  </cellStyleXfs>
  <cellXfs count="44">
    <xf numFmtId="0" fontId="0" fillId="0" borderId="0" xfId="0"/>
    <xf numFmtId="0" fontId="2" fillId="0" borderId="0" xfId="2"/>
    <xf numFmtId="0" fontId="7" fillId="0" borderId="0" xfId="2" applyFont="1"/>
    <xf numFmtId="0" fontId="2" fillId="0" borderId="0" xfId="2" applyAlignment="1">
      <alignment horizontal="center"/>
    </xf>
    <xf numFmtId="0" fontId="9" fillId="0" borderId="0" xfId="2" applyFont="1"/>
    <xf numFmtId="0" fontId="2" fillId="0" borderId="2" xfId="2" applyBorder="1"/>
    <xf numFmtId="0" fontId="2" fillId="0" borderId="2" xfId="2" applyBorder="1" applyAlignment="1">
      <alignment horizontal="center"/>
    </xf>
    <xf numFmtId="0" fontId="8" fillId="0" borderId="2" xfId="2" applyFont="1" applyBorder="1" applyAlignment="1">
      <alignment horizontal="center"/>
    </xf>
    <xf numFmtId="1" fontId="8" fillId="2" borderId="2" xfId="2" applyNumberFormat="1" applyFont="1" applyFill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2" fillId="3" borderId="3" xfId="2" applyFill="1" applyBorder="1" applyAlignment="1">
      <alignment horizontal="center"/>
    </xf>
    <xf numFmtId="0" fontId="8" fillId="0" borderId="0" xfId="2" applyFont="1" applyAlignment="1">
      <alignment horizontal="center"/>
    </xf>
    <xf numFmtId="0" fontId="2" fillId="3" borderId="2" xfId="2" applyFill="1" applyBorder="1" applyAlignment="1">
      <alignment horizontal="center"/>
    </xf>
    <xf numFmtId="9" fontId="8" fillId="3" borderId="2" xfId="3" applyFont="1" applyFill="1" applyBorder="1" applyAlignment="1">
      <alignment horizontal="center"/>
    </xf>
    <xf numFmtId="9" fontId="11" fillId="3" borderId="2" xfId="3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/>
    </xf>
    <xf numFmtId="0" fontId="2" fillId="0" borderId="2" xfId="2" applyBorder="1" applyAlignment="1">
      <alignment horizontal="left"/>
    </xf>
    <xf numFmtId="0" fontId="2" fillId="0" borderId="2" xfId="2" applyBorder="1" applyAlignment="1">
      <alignment horizontal="left" vertical="center"/>
    </xf>
    <xf numFmtId="0" fontId="9" fillId="0" borderId="5" xfId="2" applyFont="1" applyBorder="1" applyAlignment="1">
      <alignment horizontal="center"/>
    </xf>
    <xf numFmtId="0" fontId="2" fillId="0" borderId="6" xfId="2" applyBorder="1" applyAlignment="1">
      <alignment horizontal="left" vertical="center"/>
    </xf>
    <xf numFmtId="0" fontId="9" fillId="0" borderId="3" xfId="2" applyFont="1" applyBorder="1" applyAlignment="1">
      <alignment horizontal="center"/>
    </xf>
    <xf numFmtId="0" fontId="2" fillId="0" borderId="3" xfId="2" applyBorder="1" applyAlignment="1">
      <alignment horizontal="left" vertical="center"/>
    </xf>
    <xf numFmtId="0" fontId="2" fillId="0" borderId="5" xfId="2" applyBorder="1"/>
    <xf numFmtId="0" fontId="2" fillId="0" borderId="7" xfId="2" applyBorder="1" applyAlignment="1">
      <alignment horizontal="left" vertical="center"/>
    </xf>
    <xf numFmtId="0" fontId="2" fillId="0" borderId="6" xfId="2" applyBorder="1" applyAlignment="1">
      <alignment horizontal="left"/>
    </xf>
    <xf numFmtId="0" fontId="9" fillId="0" borderId="1" xfId="2" applyFont="1" applyBorder="1" applyAlignment="1">
      <alignment horizontal="left"/>
    </xf>
    <xf numFmtId="0" fontId="2" fillId="0" borderId="0" xfId="2" applyAlignment="1">
      <alignment horizontal="center"/>
    </xf>
    <xf numFmtId="0" fontId="2" fillId="0" borderId="1" xfId="2" applyBorder="1" applyAlignment="1">
      <alignment horizontal="left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1" xfId="2" applyFont="1" applyBorder="1"/>
    <xf numFmtId="14" fontId="9" fillId="0" borderId="1" xfId="2" applyNumberFormat="1" applyFont="1" applyBorder="1" applyAlignment="1">
      <alignment horizontal="center"/>
    </xf>
    <xf numFmtId="0" fontId="10" fillId="0" borderId="2" xfId="2" applyFont="1" applyBorder="1" applyAlignment="1">
      <alignment horizontal="left"/>
    </xf>
    <xf numFmtId="0" fontId="2" fillId="0" borderId="2" xfId="2" applyBorder="1" applyAlignment="1">
      <alignment horizontal="center"/>
    </xf>
    <xf numFmtId="0" fontId="0" fillId="0" borderId="0" xfId="0"/>
    <xf numFmtId="0" fontId="2" fillId="3" borderId="3" xfId="2" applyFill="1" applyBorder="1" applyAlignment="1">
      <alignment horizontal="center"/>
    </xf>
    <xf numFmtId="0" fontId="2" fillId="3" borderId="2" xfId="2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164" fontId="1" fillId="0" borderId="1" xfId="1" applyBorder="1" applyAlignment="1">
      <alignment horizontal="center"/>
    </xf>
    <xf numFmtId="0" fontId="8" fillId="0" borderId="4" xfId="2" applyFont="1" applyBorder="1" applyAlignment="1">
      <alignment horizontal="center"/>
    </xf>
    <xf numFmtId="164" fontId="1" fillId="0" borderId="2" xfId="1" applyBorder="1"/>
    <xf numFmtId="0" fontId="2" fillId="0" borderId="2" xfId="2" applyBorder="1" applyAlignment="1">
      <alignment horizontal="left"/>
    </xf>
    <xf numFmtId="0" fontId="2" fillId="0" borderId="6" xfId="2" applyBorder="1" applyAlignment="1">
      <alignment horizontal="center"/>
    </xf>
    <xf numFmtId="0" fontId="2" fillId="0" borderId="6" xfId="2" applyBorder="1" applyAlignment="1">
      <alignment horizontal="left" vertical="center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al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J44"/>
  <sheetViews>
    <sheetView topLeftCell="K3" workbookViewId="0">
      <selection activeCell="V9" sqref="V9:V21"/>
    </sheetView>
  </sheetViews>
  <sheetFormatPr baseColWidth="10" defaultRowHeight="14.4" x14ac:dyDescent="0.3"/>
  <cols>
    <col min="1" max="1" width="1.19921875" style="1" customWidth="1"/>
    <col min="2" max="2" width="5.8984375" style="1" customWidth="1"/>
    <col min="3" max="3" width="10.296875" style="1" customWidth="1"/>
    <col min="4" max="7" width="7.296875" style="1" customWidth="1"/>
    <col min="8" max="8" width="1.69921875" style="1" customWidth="1"/>
    <col min="9" max="9" width="11.796875" style="1" customWidth="1"/>
    <col min="10" max="10" width="6.69921875" style="1" customWidth="1"/>
    <col min="11" max="12" width="5.3984375" style="1" customWidth="1"/>
    <col min="13" max="13" width="6.09765625" style="1" customWidth="1"/>
    <col min="14" max="16" width="5.3984375" style="1" customWidth="1"/>
    <col min="17" max="17" width="8.296875" style="1" customWidth="1"/>
    <col min="18" max="18" width="5.3984375" style="1" customWidth="1"/>
    <col min="19" max="19" width="7.3984375" style="1" customWidth="1"/>
    <col min="20" max="1024" width="10.09765625" style="1" customWidth="1"/>
  </cols>
  <sheetData>
    <row r="2" spans="2:24" ht="15.6" x14ac:dyDescent="0.3">
      <c r="B2" s="28" t="s">
        <v>222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24" x14ac:dyDescent="0.3">
      <c r="C3" s="29" t="s">
        <v>1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"/>
      <c r="R3" s="3"/>
    </row>
    <row r="4" spans="2:24" x14ac:dyDescent="0.3">
      <c r="C4" s="1" t="s">
        <v>2</v>
      </c>
      <c r="D4" s="30" t="s">
        <v>3</v>
      </c>
      <c r="E4" s="30"/>
      <c r="F4" s="30"/>
      <c r="G4" s="30"/>
      <c r="I4" s="1" t="s">
        <v>4</v>
      </c>
      <c r="J4" s="25" t="s">
        <v>5</v>
      </c>
      <c r="K4" s="25"/>
      <c r="M4" s="1" t="s">
        <v>6</v>
      </c>
      <c r="N4" s="31">
        <v>45100</v>
      </c>
      <c r="O4" s="31"/>
    </row>
    <row r="5" spans="2:24" ht="6.75" customHeight="1" x14ac:dyDescent="0.3">
      <c r="D5" s="4"/>
      <c r="E5" s="4"/>
      <c r="F5" s="4"/>
      <c r="G5" s="4"/>
    </row>
    <row r="6" spans="2:24" x14ac:dyDescent="0.3">
      <c r="C6" s="1" t="s">
        <v>7</v>
      </c>
      <c r="D6" s="25" t="s">
        <v>8</v>
      </c>
      <c r="E6" s="25"/>
      <c r="F6" s="25"/>
      <c r="G6" s="25"/>
      <c r="I6" s="26" t="s">
        <v>9</v>
      </c>
      <c r="J6" s="26"/>
      <c r="K6" s="27" t="s">
        <v>10</v>
      </c>
      <c r="L6" s="27"/>
      <c r="M6" s="27"/>
      <c r="N6" s="27"/>
      <c r="O6" s="27"/>
      <c r="P6" s="27"/>
    </row>
    <row r="7" spans="2:24" ht="11.25" customHeight="1" x14ac:dyDescent="0.3"/>
    <row r="8" spans="2:24" x14ac:dyDescent="0.3">
      <c r="B8" s="5" t="s">
        <v>11</v>
      </c>
      <c r="C8" s="5" t="s">
        <v>12</v>
      </c>
      <c r="D8" s="33" t="s">
        <v>13</v>
      </c>
      <c r="E8" s="33"/>
      <c r="F8" s="33"/>
      <c r="G8" s="33"/>
      <c r="H8" s="33"/>
      <c r="I8" s="33"/>
      <c r="J8" s="6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  <c r="Q8" s="7" t="s">
        <v>21</v>
      </c>
      <c r="S8" s="1" t="s">
        <v>223</v>
      </c>
      <c r="T8" s="1" t="s">
        <v>224</v>
      </c>
      <c r="U8" s="1" t="s">
        <v>17</v>
      </c>
      <c r="V8" s="1" t="s">
        <v>18</v>
      </c>
    </row>
    <row r="9" spans="2:24" ht="15.6" x14ac:dyDescent="0.3">
      <c r="B9" s="6">
        <v>1</v>
      </c>
      <c r="C9" s="6" t="s">
        <v>22</v>
      </c>
      <c r="D9" s="32" t="s">
        <v>23</v>
      </c>
      <c r="E9" s="32"/>
      <c r="F9" s="32"/>
      <c r="G9" s="32"/>
      <c r="H9" s="32"/>
      <c r="I9" s="32"/>
      <c r="J9" s="6">
        <v>0</v>
      </c>
      <c r="K9" s="6">
        <v>0</v>
      </c>
      <c r="L9" s="6">
        <v>0</v>
      </c>
      <c r="M9" s="6">
        <v>70</v>
      </c>
      <c r="N9" s="6">
        <v>72</v>
      </c>
      <c r="O9" s="6">
        <v>0</v>
      </c>
      <c r="P9" s="6">
        <v>0</v>
      </c>
      <c r="Q9" s="8">
        <f t="shared" ref="Q9:Q35" si="0">SUM(J9:P9)/5</f>
        <v>28.4</v>
      </c>
      <c r="R9" s="1">
        <f>AVERAGE(L9:L35)</f>
        <v>43.370370370370374</v>
      </c>
      <c r="S9" s="1">
        <f t="shared" ref="S9:T9" si="1">AVERAGE(M9:M35)</f>
        <v>87.333333333333329</v>
      </c>
      <c r="T9" s="1">
        <f t="shared" si="1"/>
        <v>88.925925925925924</v>
      </c>
      <c r="U9" s="6">
        <v>98</v>
      </c>
      <c r="V9" s="6">
        <v>98</v>
      </c>
    </row>
    <row r="10" spans="2:24" ht="15.6" x14ac:dyDescent="0.3">
      <c r="B10" s="9">
        <v>2</v>
      </c>
      <c r="C10" s="9" t="s">
        <v>24</v>
      </c>
      <c r="D10" s="32" t="s">
        <v>25</v>
      </c>
      <c r="E10" s="32"/>
      <c r="F10" s="32"/>
      <c r="G10" s="32"/>
      <c r="H10" s="32"/>
      <c r="I10" s="32"/>
      <c r="J10" s="6">
        <v>80</v>
      </c>
      <c r="K10" s="6">
        <v>81</v>
      </c>
      <c r="L10" s="6">
        <v>78</v>
      </c>
      <c r="M10" s="6">
        <v>85</v>
      </c>
      <c r="N10" s="6">
        <v>87</v>
      </c>
      <c r="O10" s="6">
        <v>0</v>
      </c>
      <c r="P10" s="6">
        <v>0</v>
      </c>
      <c r="Q10" s="8">
        <f t="shared" si="0"/>
        <v>82.2</v>
      </c>
      <c r="T10" s="3"/>
      <c r="U10" s="6">
        <v>96</v>
      </c>
      <c r="V10" s="6">
        <v>97</v>
      </c>
    </row>
    <row r="11" spans="2:24" ht="15.6" x14ac:dyDescent="0.3">
      <c r="B11" s="9">
        <f t="shared" ref="B11:B35" si="2">B10+1</f>
        <v>3</v>
      </c>
      <c r="C11" s="9" t="s">
        <v>26</v>
      </c>
      <c r="D11" s="32" t="s">
        <v>27</v>
      </c>
      <c r="E11" s="32"/>
      <c r="F11" s="32"/>
      <c r="G11" s="32"/>
      <c r="H11" s="32"/>
      <c r="I11" s="32"/>
      <c r="J11" s="6">
        <v>90</v>
      </c>
      <c r="K11" s="6">
        <v>86</v>
      </c>
      <c r="L11" s="6">
        <v>80</v>
      </c>
      <c r="M11" s="6">
        <v>95</v>
      </c>
      <c r="N11" s="6">
        <v>94</v>
      </c>
      <c r="O11" s="6">
        <v>0</v>
      </c>
      <c r="P11" s="6">
        <v>0</v>
      </c>
      <c r="Q11" s="8">
        <f t="shared" si="0"/>
        <v>89</v>
      </c>
      <c r="T11" s="3"/>
      <c r="U11" s="6">
        <v>96</v>
      </c>
      <c r="V11" s="6">
        <v>97</v>
      </c>
    </row>
    <row r="12" spans="2:24" ht="15.6" x14ac:dyDescent="0.3">
      <c r="B12" s="9">
        <f t="shared" si="2"/>
        <v>4</v>
      </c>
      <c r="C12" s="9" t="s">
        <v>28</v>
      </c>
      <c r="D12" s="32" t="s">
        <v>29</v>
      </c>
      <c r="E12" s="32"/>
      <c r="F12" s="32"/>
      <c r="G12" s="32"/>
      <c r="H12" s="32"/>
      <c r="I12" s="32"/>
      <c r="J12" s="6">
        <v>72</v>
      </c>
      <c r="K12" s="6">
        <v>0</v>
      </c>
      <c r="L12" s="6">
        <v>0</v>
      </c>
      <c r="M12" s="6">
        <v>85</v>
      </c>
      <c r="N12" s="6">
        <v>86</v>
      </c>
      <c r="O12" s="6">
        <v>0</v>
      </c>
      <c r="P12" s="6">
        <v>0</v>
      </c>
      <c r="Q12" s="8">
        <f t="shared" si="0"/>
        <v>48.6</v>
      </c>
      <c r="T12" s="3"/>
      <c r="U12" s="6">
        <v>96</v>
      </c>
      <c r="V12" s="6">
        <v>97</v>
      </c>
    </row>
    <row r="13" spans="2:24" ht="15.6" x14ac:dyDescent="0.3">
      <c r="B13" s="9">
        <f t="shared" si="2"/>
        <v>5</v>
      </c>
      <c r="C13" s="9" t="s">
        <v>30</v>
      </c>
      <c r="D13" s="32" t="s">
        <v>31</v>
      </c>
      <c r="E13" s="32"/>
      <c r="F13" s="32"/>
      <c r="G13" s="32"/>
      <c r="H13" s="32"/>
      <c r="I13" s="32"/>
      <c r="J13" s="6">
        <v>72</v>
      </c>
      <c r="K13" s="6">
        <v>0</v>
      </c>
      <c r="L13" s="6">
        <v>92</v>
      </c>
      <c r="M13" s="6">
        <v>85</v>
      </c>
      <c r="N13" s="6">
        <v>85</v>
      </c>
      <c r="O13" s="6">
        <v>0</v>
      </c>
      <c r="P13" s="6">
        <v>0</v>
      </c>
      <c r="Q13" s="8">
        <f t="shared" si="0"/>
        <v>66.8</v>
      </c>
      <c r="T13" s="3"/>
      <c r="U13" s="6">
        <v>96</v>
      </c>
      <c r="V13" s="6">
        <v>97</v>
      </c>
    </row>
    <row r="14" spans="2:24" ht="15.6" x14ac:dyDescent="0.3">
      <c r="B14" s="9">
        <f t="shared" si="2"/>
        <v>6</v>
      </c>
      <c r="C14" s="9" t="s">
        <v>32</v>
      </c>
      <c r="D14" s="32" t="s">
        <v>33</v>
      </c>
      <c r="E14" s="32"/>
      <c r="F14" s="32"/>
      <c r="G14" s="32"/>
      <c r="H14" s="32"/>
      <c r="I14" s="32"/>
      <c r="J14" s="6">
        <v>95</v>
      </c>
      <c r="K14" s="6">
        <v>100</v>
      </c>
      <c r="L14" s="6">
        <v>95</v>
      </c>
      <c r="M14" s="6">
        <v>94</v>
      </c>
      <c r="N14" s="6">
        <v>96</v>
      </c>
      <c r="O14" s="6">
        <v>0</v>
      </c>
      <c r="P14" s="6">
        <v>0</v>
      </c>
      <c r="Q14" s="8">
        <f t="shared" si="0"/>
        <v>96</v>
      </c>
      <c r="T14" s="3"/>
      <c r="U14" s="6">
        <v>95</v>
      </c>
      <c r="V14" s="6">
        <v>97</v>
      </c>
    </row>
    <row r="15" spans="2:24" ht="15.6" x14ac:dyDescent="0.3">
      <c r="B15" s="9">
        <f t="shared" si="2"/>
        <v>7</v>
      </c>
      <c r="C15" s="9" t="s">
        <v>34</v>
      </c>
      <c r="D15" s="32" t="s">
        <v>35</v>
      </c>
      <c r="E15" s="32"/>
      <c r="F15" s="32"/>
      <c r="G15" s="32"/>
      <c r="H15" s="32"/>
      <c r="I15" s="32"/>
      <c r="J15" s="6">
        <v>75</v>
      </c>
      <c r="K15" s="6">
        <v>70</v>
      </c>
      <c r="L15" s="6">
        <v>0</v>
      </c>
      <c r="M15" s="6">
        <v>80</v>
      </c>
      <c r="N15" s="6">
        <v>85</v>
      </c>
      <c r="O15" s="6">
        <v>0</v>
      </c>
      <c r="P15" s="6">
        <v>0</v>
      </c>
      <c r="Q15" s="8">
        <f t="shared" si="0"/>
        <v>62</v>
      </c>
      <c r="T15" s="3"/>
      <c r="U15" s="6">
        <v>95</v>
      </c>
      <c r="V15" s="6">
        <v>97</v>
      </c>
      <c r="X15" s="1" t="s">
        <v>220</v>
      </c>
    </row>
    <row r="16" spans="2:24" ht="15.6" x14ac:dyDescent="0.3">
      <c r="B16" s="9">
        <f t="shared" si="2"/>
        <v>8</v>
      </c>
      <c r="C16" s="9" t="s">
        <v>36</v>
      </c>
      <c r="D16" s="32" t="s">
        <v>37</v>
      </c>
      <c r="E16" s="32"/>
      <c r="F16" s="32"/>
      <c r="G16" s="32"/>
      <c r="H16" s="32"/>
      <c r="I16" s="32"/>
      <c r="J16" s="6">
        <v>85</v>
      </c>
      <c r="K16" s="6">
        <v>90</v>
      </c>
      <c r="L16" s="6">
        <v>78</v>
      </c>
      <c r="M16" s="6">
        <v>90</v>
      </c>
      <c r="N16" s="6">
        <v>95</v>
      </c>
      <c r="O16" s="6">
        <v>0</v>
      </c>
      <c r="P16" s="6">
        <v>0</v>
      </c>
      <c r="Q16" s="8">
        <f t="shared" si="0"/>
        <v>87.6</v>
      </c>
      <c r="T16" s="3"/>
      <c r="U16" s="6">
        <v>95</v>
      </c>
      <c r="V16" s="6">
        <v>96</v>
      </c>
    </row>
    <row r="17" spans="2:22" ht="15.6" x14ac:dyDescent="0.3">
      <c r="B17" s="9">
        <f t="shared" si="2"/>
        <v>9</v>
      </c>
      <c r="C17" s="9" t="s">
        <v>38</v>
      </c>
      <c r="D17" s="32" t="s">
        <v>39</v>
      </c>
      <c r="E17" s="32"/>
      <c r="F17" s="32"/>
      <c r="G17" s="32"/>
      <c r="H17" s="32"/>
      <c r="I17" s="32"/>
      <c r="J17" s="6">
        <v>75</v>
      </c>
      <c r="K17" s="6">
        <v>72</v>
      </c>
      <c r="L17" s="6">
        <v>83</v>
      </c>
      <c r="M17" s="6">
        <v>85</v>
      </c>
      <c r="N17" s="6">
        <v>83</v>
      </c>
      <c r="O17" s="6">
        <v>0</v>
      </c>
      <c r="P17" s="6">
        <v>0</v>
      </c>
      <c r="Q17" s="8">
        <f t="shared" si="0"/>
        <v>79.599999999999994</v>
      </c>
      <c r="T17" s="3"/>
      <c r="U17" s="6">
        <v>95</v>
      </c>
      <c r="V17" s="6">
        <v>95</v>
      </c>
    </row>
    <row r="18" spans="2:22" ht="15.6" x14ac:dyDescent="0.3">
      <c r="B18" s="9">
        <f t="shared" si="2"/>
        <v>10</v>
      </c>
      <c r="C18" s="9" t="s">
        <v>40</v>
      </c>
      <c r="D18" s="32" t="s">
        <v>41</v>
      </c>
      <c r="E18" s="32"/>
      <c r="F18" s="32"/>
      <c r="G18" s="32"/>
      <c r="H18" s="32"/>
      <c r="I18" s="32"/>
      <c r="J18" s="6">
        <v>78</v>
      </c>
      <c r="K18" s="6">
        <v>80</v>
      </c>
      <c r="L18" s="6">
        <v>0</v>
      </c>
      <c r="M18" s="6">
        <v>80</v>
      </c>
      <c r="N18" s="6">
        <v>82</v>
      </c>
      <c r="O18" s="6">
        <v>0</v>
      </c>
      <c r="P18" s="6">
        <v>0</v>
      </c>
      <c r="Q18" s="8">
        <f t="shared" si="0"/>
        <v>64</v>
      </c>
      <c r="T18" s="3"/>
      <c r="U18" s="6">
        <v>94</v>
      </c>
      <c r="V18" s="6">
        <v>95</v>
      </c>
    </row>
    <row r="19" spans="2:22" ht="15.6" x14ac:dyDescent="0.3">
      <c r="B19" s="9">
        <f t="shared" si="2"/>
        <v>11</v>
      </c>
      <c r="C19" s="9" t="s">
        <v>42</v>
      </c>
      <c r="D19" s="32" t="s">
        <v>43</v>
      </c>
      <c r="E19" s="32"/>
      <c r="F19" s="32"/>
      <c r="G19" s="32"/>
      <c r="H19" s="32"/>
      <c r="I19" s="32"/>
      <c r="J19" s="6">
        <v>85</v>
      </c>
      <c r="K19" s="6">
        <v>94</v>
      </c>
      <c r="L19" s="6">
        <v>80</v>
      </c>
      <c r="M19" s="6">
        <v>95</v>
      </c>
      <c r="N19" s="6">
        <v>97</v>
      </c>
      <c r="O19" s="6">
        <v>0</v>
      </c>
      <c r="P19" s="6">
        <v>0</v>
      </c>
      <c r="Q19" s="8">
        <f t="shared" si="0"/>
        <v>90.2</v>
      </c>
      <c r="T19" s="3"/>
      <c r="U19" s="6">
        <v>92</v>
      </c>
      <c r="V19" s="6">
        <v>95</v>
      </c>
    </row>
    <row r="20" spans="2:22" ht="15.6" x14ac:dyDescent="0.3">
      <c r="B20" s="9">
        <f t="shared" si="2"/>
        <v>12</v>
      </c>
      <c r="C20" s="9" t="s">
        <v>44</v>
      </c>
      <c r="D20" s="32" t="s">
        <v>45</v>
      </c>
      <c r="E20" s="32"/>
      <c r="F20" s="32"/>
      <c r="G20" s="32"/>
      <c r="H20" s="32"/>
      <c r="I20" s="32"/>
      <c r="J20" s="6">
        <v>75</v>
      </c>
      <c r="K20" s="6">
        <v>0</v>
      </c>
      <c r="L20" s="6">
        <v>0</v>
      </c>
      <c r="M20" s="6">
        <v>82</v>
      </c>
      <c r="N20" s="6">
        <v>84</v>
      </c>
      <c r="O20" s="6">
        <v>0</v>
      </c>
      <c r="P20" s="6">
        <v>0</v>
      </c>
      <c r="Q20" s="8">
        <f t="shared" si="0"/>
        <v>48.2</v>
      </c>
      <c r="T20" s="3"/>
      <c r="U20" s="6">
        <v>90</v>
      </c>
      <c r="V20" s="6">
        <v>94</v>
      </c>
    </row>
    <row r="21" spans="2:22" ht="15.6" x14ac:dyDescent="0.3">
      <c r="B21" s="9">
        <f t="shared" si="2"/>
        <v>13</v>
      </c>
      <c r="C21" s="9" t="s">
        <v>46</v>
      </c>
      <c r="D21" s="32" t="s">
        <v>47</v>
      </c>
      <c r="E21" s="32"/>
      <c r="F21" s="32"/>
      <c r="G21" s="32"/>
      <c r="H21" s="32"/>
      <c r="I21" s="32"/>
      <c r="J21" s="6">
        <v>70</v>
      </c>
      <c r="K21" s="6">
        <v>0</v>
      </c>
      <c r="L21" s="6">
        <v>0</v>
      </c>
      <c r="M21" s="6">
        <v>80</v>
      </c>
      <c r="N21" s="6">
        <v>75</v>
      </c>
      <c r="O21" s="6">
        <v>0</v>
      </c>
      <c r="P21" s="6">
        <v>0</v>
      </c>
      <c r="Q21" s="8">
        <f t="shared" si="0"/>
        <v>45</v>
      </c>
      <c r="T21" s="3"/>
      <c r="U21" s="6">
        <v>88</v>
      </c>
      <c r="V21" s="6">
        <v>90</v>
      </c>
    </row>
    <row r="22" spans="2:22" ht="15.6" x14ac:dyDescent="0.3">
      <c r="B22" s="9">
        <f t="shared" si="2"/>
        <v>14</v>
      </c>
      <c r="C22" s="9" t="s">
        <v>48</v>
      </c>
      <c r="D22" s="32" t="s">
        <v>49</v>
      </c>
      <c r="E22" s="32"/>
      <c r="F22" s="32"/>
      <c r="G22" s="32"/>
      <c r="H22" s="32"/>
      <c r="I22" s="32"/>
      <c r="J22" s="6">
        <v>70</v>
      </c>
      <c r="K22" s="6">
        <v>0</v>
      </c>
      <c r="L22" s="6">
        <v>0</v>
      </c>
      <c r="M22" s="6">
        <v>75</v>
      </c>
      <c r="N22" s="6">
        <v>80</v>
      </c>
      <c r="O22" s="6">
        <v>0</v>
      </c>
      <c r="P22" s="6">
        <v>0</v>
      </c>
      <c r="Q22" s="8">
        <f t="shared" si="0"/>
        <v>45</v>
      </c>
      <c r="T22" s="3"/>
      <c r="U22" s="6">
        <v>85</v>
      </c>
      <c r="V22" s="6">
        <v>87</v>
      </c>
    </row>
    <row r="23" spans="2:22" ht="15.6" x14ac:dyDescent="0.3">
      <c r="B23" s="9">
        <f t="shared" si="2"/>
        <v>15</v>
      </c>
      <c r="C23" s="9" t="s">
        <v>50</v>
      </c>
      <c r="D23" s="32" t="s">
        <v>51</v>
      </c>
      <c r="E23" s="32"/>
      <c r="F23" s="32"/>
      <c r="G23" s="32"/>
      <c r="H23" s="32"/>
      <c r="I23" s="32"/>
      <c r="J23" s="6">
        <v>80</v>
      </c>
      <c r="K23" s="6">
        <v>85</v>
      </c>
      <c r="L23" s="6">
        <v>75</v>
      </c>
      <c r="M23" s="6">
        <v>85</v>
      </c>
      <c r="N23" s="6">
        <v>85</v>
      </c>
      <c r="O23" s="6">
        <v>0</v>
      </c>
      <c r="P23" s="6">
        <v>0</v>
      </c>
      <c r="Q23" s="8">
        <f t="shared" si="0"/>
        <v>82</v>
      </c>
      <c r="T23" s="3"/>
      <c r="U23" s="6">
        <v>85</v>
      </c>
      <c r="V23" s="6">
        <v>86</v>
      </c>
    </row>
    <row r="24" spans="2:22" ht="15.6" x14ac:dyDescent="0.3">
      <c r="B24" s="9">
        <f t="shared" si="2"/>
        <v>16</v>
      </c>
      <c r="C24" s="9" t="s">
        <v>52</v>
      </c>
      <c r="D24" s="32" t="s">
        <v>53</v>
      </c>
      <c r="E24" s="32"/>
      <c r="F24" s="32"/>
      <c r="G24" s="32"/>
      <c r="H24" s="32"/>
      <c r="I24" s="32"/>
      <c r="J24" s="6">
        <v>76</v>
      </c>
      <c r="K24" s="6">
        <v>70</v>
      </c>
      <c r="L24" s="6">
        <v>0</v>
      </c>
      <c r="M24" s="6">
        <v>75</v>
      </c>
      <c r="N24" s="6">
        <v>85</v>
      </c>
      <c r="O24" s="6">
        <v>0</v>
      </c>
      <c r="P24" s="6">
        <v>0</v>
      </c>
      <c r="Q24" s="8">
        <f t="shared" si="0"/>
        <v>61.2</v>
      </c>
      <c r="T24" s="3"/>
      <c r="U24" s="6">
        <v>85</v>
      </c>
      <c r="V24" s="6">
        <v>85</v>
      </c>
    </row>
    <row r="25" spans="2:22" ht="15.6" x14ac:dyDescent="0.3">
      <c r="B25" s="9">
        <f t="shared" si="2"/>
        <v>17</v>
      </c>
      <c r="C25" s="9" t="s">
        <v>54</v>
      </c>
      <c r="D25" s="32" t="s">
        <v>55</v>
      </c>
      <c r="E25" s="32"/>
      <c r="F25" s="32"/>
      <c r="G25" s="32"/>
      <c r="H25" s="32"/>
      <c r="I25" s="32"/>
      <c r="J25" s="6">
        <v>75</v>
      </c>
      <c r="K25" s="6">
        <v>0</v>
      </c>
      <c r="L25" s="6">
        <v>0</v>
      </c>
      <c r="M25" s="6">
        <v>85</v>
      </c>
      <c r="N25" s="6">
        <v>85</v>
      </c>
      <c r="O25" s="6">
        <v>0</v>
      </c>
      <c r="P25" s="6">
        <v>0</v>
      </c>
      <c r="Q25" s="8">
        <f t="shared" si="0"/>
        <v>49</v>
      </c>
      <c r="T25" s="3"/>
      <c r="U25" s="6">
        <v>85</v>
      </c>
      <c r="V25" s="6">
        <v>85</v>
      </c>
    </row>
    <row r="26" spans="2:22" ht="15.6" x14ac:dyDescent="0.3">
      <c r="B26" s="9">
        <f t="shared" si="2"/>
        <v>18</v>
      </c>
      <c r="C26" s="9" t="s">
        <v>56</v>
      </c>
      <c r="D26" s="32" t="s">
        <v>57</v>
      </c>
      <c r="E26" s="32"/>
      <c r="F26" s="32"/>
      <c r="G26" s="32"/>
      <c r="H26" s="32"/>
      <c r="I26" s="32"/>
      <c r="J26" s="6">
        <v>85</v>
      </c>
      <c r="K26" s="6">
        <v>90</v>
      </c>
      <c r="L26" s="6">
        <v>90</v>
      </c>
      <c r="M26" s="6">
        <v>96</v>
      </c>
      <c r="N26" s="6">
        <v>97</v>
      </c>
      <c r="O26" s="6">
        <v>0</v>
      </c>
      <c r="P26" s="6">
        <v>0</v>
      </c>
      <c r="Q26" s="8">
        <f t="shared" si="0"/>
        <v>91.6</v>
      </c>
      <c r="T26" s="3"/>
      <c r="U26" s="6">
        <v>85</v>
      </c>
      <c r="V26" s="6">
        <v>85</v>
      </c>
    </row>
    <row r="27" spans="2:22" ht="15.6" x14ac:dyDescent="0.3">
      <c r="B27" s="9">
        <f t="shared" si="2"/>
        <v>19</v>
      </c>
      <c r="C27" s="9" t="s">
        <v>58</v>
      </c>
      <c r="D27" s="32" t="s">
        <v>59</v>
      </c>
      <c r="E27" s="32"/>
      <c r="F27" s="32"/>
      <c r="G27" s="32"/>
      <c r="H27" s="32"/>
      <c r="I27" s="32"/>
      <c r="J27" s="6">
        <v>85</v>
      </c>
      <c r="K27" s="6">
        <v>90</v>
      </c>
      <c r="L27" s="6">
        <v>80</v>
      </c>
      <c r="M27" s="6">
        <v>96</v>
      </c>
      <c r="N27" s="6">
        <v>97</v>
      </c>
      <c r="O27" s="6">
        <v>0</v>
      </c>
      <c r="P27" s="6">
        <v>0</v>
      </c>
      <c r="Q27" s="8">
        <f t="shared" si="0"/>
        <v>89.6</v>
      </c>
      <c r="T27" s="3"/>
      <c r="U27" s="6">
        <v>85</v>
      </c>
      <c r="V27" s="6">
        <v>85</v>
      </c>
    </row>
    <row r="28" spans="2:22" ht="15.6" x14ac:dyDescent="0.3">
      <c r="B28" s="9">
        <f t="shared" si="2"/>
        <v>20</v>
      </c>
      <c r="C28" s="9" t="s">
        <v>60</v>
      </c>
      <c r="D28" s="32" t="s">
        <v>61</v>
      </c>
      <c r="E28" s="32"/>
      <c r="F28" s="32"/>
      <c r="G28" s="32"/>
      <c r="H28" s="32"/>
      <c r="I28" s="32"/>
      <c r="J28" s="6">
        <v>80</v>
      </c>
      <c r="K28" s="6">
        <v>88</v>
      </c>
      <c r="L28" s="6">
        <v>0</v>
      </c>
      <c r="M28" s="6">
        <v>96</v>
      </c>
      <c r="N28" s="6">
        <v>95</v>
      </c>
      <c r="O28" s="6">
        <v>0</v>
      </c>
      <c r="P28" s="6">
        <v>0</v>
      </c>
      <c r="Q28" s="8">
        <f t="shared" si="0"/>
        <v>71.8</v>
      </c>
      <c r="T28" s="3"/>
      <c r="U28" s="6">
        <v>82</v>
      </c>
      <c r="V28" s="6">
        <v>85</v>
      </c>
    </row>
    <row r="29" spans="2:22" ht="15.6" x14ac:dyDescent="0.3">
      <c r="B29" s="9">
        <f t="shared" si="2"/>
        <v>21</v>
      </c>
      <c r="C29" s="9" t="s">
        <v>62</v>
      </c>
      <c r="D29" s="32" t="s">
        <v>63</v>
      </c>
      <c r="E29" s="32"/>
      <c r="F29" s="32"/>
      <c r="G29" s="32"/>
      <c r="H29" s="32"/>
      <c r="I29" s="32"/>
      <c r="J29" s="6">
        <v>82</v>
      </c>
      <c r="K29" s="6">
        <v>85</v>
      </c>
      <c r="L29" s="6">
        <v>0</v>
      </c>
      <c r="M29" s="6">
        <v>80</v>
      </c>
      <c r="N29" s="6">
        <v>82</v>
      </c>
      <c r="O29" s="6">
        <v>0</v>
      </c>
      <c r="P29" s="6">
        <v>0</v>
      </c>
      <c r="Q29" s="8">
        <f t="shared" si="0"/>
        <v>65.8</v>
      </c>
      <c r="T29" s="3"/>
      <c r="U29" s="6">
        <v>80</v>
      </c>
      <c r="V29" s="6">
        <v>84</v>
      </c>
    </row>
    <row r="30" spans="2:22" ht="15.6" x14ac:dyDescent="0.3">
      <c r="B30" s="9">
        <f t="shared" si="2"/>
        <v>22</v>
      </c>
      <c r="C30" s="9" t="s">
        <v>64</v>
      </c>
      <c r="D30" s="32" t="s">
        <v>65</v>
      </c>
      <c r="E30" s="32"/>
      <c r="F30" s="32"/>
      <c r="G30" s="32"/>
      <c r="H30" s="32"/>
      <c r="I30" s="32"/>
      <c r="J30" s="6">
        <v>85</v>
      </c>
      <c r="K30" s="6">
        <v>92</v>
      </c>
      <c r="L30" s="6">
        <v>80</v>
      </c>
      <c r="M30" s="6">
        <v>96</v>
      </c>
      <c r="N30" s="6">
        <v>97</v>
      </c>
      <c r="O30" s="6">
        <v>0</v>
      </c>
      <c r="P30" s="6">
        <v>0</v>
      </c>
      <c r="Q30" s="8">
        <f t="shared" si="0"/>
        <v>90</v>
      </c>
      <c r="T30" s="3"/>
      <c r="U30" s="6">
        <v>80</v>
      </c>
      <c r="V30" s="6">
        <v>83</v>
      </c>
    </row>
    <row r="31" spans="2:22" ht="15.6" x14ac:dyDescent="0.3">
      <c r="B31" s="9">
        <f t="shared" si="2"/>
        <v>23</v>
      </c>
      <c r="C31" s="9" t="s">
        <v>66</v>
      </c>
      <c r="D31" s="32" t="s">
        <v>67</v>
      </c>
      <c r="E31" s="32"/>
      <c r="F31" s="32"/>
      <c r="G31" s="32"/>
      <c r="H31" s="32"/>
      <c r="I31" s="32"/>
      <c r="J31" s="6">
        <v>80</v>
      </c>
      <c r="K31" s="6">
        <v>82</v>
      </c>
      <c r="L31" s="6">
        <v>90</v>
      </c>
      <c r="M31" s="6">
        <v>98</v>
      </c>
      <c r="N31" s="6">
        <v>98</v>
      </c>
      <c r="O31" s="6">
        <v>0</v>
      </c>
      <c r="P31" s="6">
        <v>0</v>
      </c>
      <c r="Q31" s="8">
        <f t="shared" si="0"/>
        <v>89.6</v>
      </c>
      <c r="T31" s="3"/>
      <c r="U31" s="6">
        <v>80</v>
      </c>
      <c r="V31" s="6">
        <v>82</v>
      </c>
    </row>
    <row r="32" spans="2:22" ht="15.6" x14ac:dyDescent="0.3">
      <c r="B32" s="9">
        <f t="shared" si="2"/>
        <v>24</v>
      </c>
      <c r="C32" s="9" t="s">
        <v>68</v>
      </c>
      <c r="D32" s="32" t="s">
        <v>69</v>
      </c>
      <c r="E32" s="32"/>
      <c r="F32" s="32"/>
      <c r="G32" s="32"/>
      <c r="H32" s="32"/>
      <c r="I32" s="32"/>
      <c r="J32" s="6">
        <v>90</v>
      </c>
      <c r="K32" s="6">
        <v>95</v>
      </c>
      <c r="L32" s="6">
        <v>85</v>
      </c>
      <c r="M32" s="6">
        <v>95</v>
      </c>
      <c r="N32" s="6">
        <v>97</v>
      </c>
      <c r="O32" s="6">
        <v>0</v>
      </c>
      <c r="P32" s="6">
        <v>0</v>
      </c>
      <c r="Q32" s="8">
        <f t="shared" si="0"/>
        <v>92.4</v>
      </c>
      <c r="T32" s="3"/>
      <c r="U32" s="6">
        <v>80</v>
      </c>
      <c r="V32" s="6">
        <v>82</v>
      </c>
    </row>
    <row r="33" spans="2:22" ht="15.6" x14ac:dyDescent="0.3">
      <c r="B33" s="9">
        <f t="shared" si="2"/>
        <v>25</v>
      </c>
      <c r="C33" s="9" t="s">
        <v>70</v>
      </c>
      <c r="D33" s="32" t="s">
        <v>71</v>
      </c>
      <c r="E33" s="32"/>
      <c r="F33" s="32"/>
      <c r="G33" s="32"/>
      <c r="H33" s="32"/>
      <c r="I33" s="32"/>
      <c r="J33" s="6">
        <v>90</v>
      </c>
      <c r="K33" s="6">
        <v>95</v>
      </c>
      <c r="L33" s="6">
        <v>85</v>
      </c>
      <c r="M33" s="6">
        <v>95</v>
      </c>
      <c r="N33" s="6">
        <v>97</v>
      </c>
      <c r="O33" s="6">
        <v>0</v>
      </c>
      <c r="P33" s="6">
        <v>0</v>
      </c>
      <c r="Q33" s="8">
        <f t="shared" si="0"/>
        <v>92.4</v>
      </c>
      <c r="T33" s="3"/>
      <c r="U33" s="6">
        <v>75</v>
      </c>
      <c r="V33" s="6">
        <v>80</v>
      </c>
    </row>
    <row r="34" spans="2:22" ht="15.6" x14ac:dyDescent="0.3">
      <c r="B34" s="9">
        <f t="shared" si="2"/>
        <v>26</v>
      </c>
      <c r="C34" s="9" t="s">
        <v>72</v>
      </c>
      <c r="D34" s="32" t="s">
        <v>73</v>
      </c>
      <c r="E34" s="32"/>
      <c r="F34" s="32"/>
      <c r="G34" s="32"/>
      <c r="H34" s="32"/>
      <c r="I34" s="32"/>
      <c r="J34" s="6">
        <v>75</v>
      </c>
      <c r="K34" s="6">
        <v>74</v>
      </c>
      <c r="L34" s="6">
        <v>0</v>
      </c>
      <c r="M34" s="6">
        <v>88</v>
      </c>
      <c r="N34" s="6">
        <v>90</v>
      </c>
      <c r="O34" s="6">
        <v>0</v>
      </c>
      <c r="P34" s="6">
        <v>0</v>
      </c>
      <c r="Q34" s="8">
        <f t="shared" si="0"/>
        <v>65.400000000000006</v>
      </c>
      <c r="T34" s="3"/>
      <c r="U34" s="6">
        <v>75</v>
      </c>
      <c r="V34" s="6">
        <v>75</v>
      </c>
    </row>
    <row r="35" spans="2:22" ht="15.6" x14ac:dyDescent="0.3">
      <c r="B35" s="9">
        <f t="shared" si="2"/>
        <v>27</v>
      </c>
      <c r="C35" s="9" t="s">
        <v>74</v>
      </c>
      <c r="D35" s="32" t="s">
        <v>75</v>
      </c>
      <c r="E35" s="32"/>
      <c r="F35" s="32"/>
      <c r="G35" s="32"/>
      <c r="H35" s="32"/>
      <c r="I35" s="32"/>
      <c r="J35" s="6">
        <v>80</v>
      </c>
      <c r="K35" s="6">
        <v>90</v>
      </c>
      <c r="L35" s="6">
        <v>0</v>
      </c>
      <c r="M35" s="6">
        <v>92</v>
      </c>
      <c r="N35" s="6">
        <v>95</v>
      </c>
      <c r="O35" s="6">
        <v>0</v>
      </c>
      <c r="P35" s="6">
        <v>0</v>
      </c>
      <c r="Q35" s="8">
        <f t="shared" si="0"/>
        <v>71.400000000000006</v>
      </c>
      <c r="T35" s="3"/>
      <c r="U35" s="6">
        <v>70</v>
      </c>
      <c r="V35" s="6">
        <v>72</v>
      </c>
    </row>
    <row r="36" spans="2:22" x14ac:dyDescent="0.3">
      <c r="C36" s="34"/>
      <c r="D36" s="34"/>
      <c r="E36" s="3"/>
      <c r="H36" s="35" t="s">
        <v>76</v>
      </c>
      <c r="I36" s="35"/>
      <c r="J36" s="10">
        <f t="shared" ref="J36:Q36" si="3">COUNTIF(J9:J35,"&gt;=70")</f>
        <v>26</v>
      </c>
      <c r="K36" s="10">
        <f t="shared" si="3"/>
        <v>20</v>
      </c>
      <c r="L36" s="10">
        <f t="shared" si="3"/>
        <v>14</v>
      </c>
      <c r="M36" s="10">
        <f t="shared" si="3"/>
        <v>27</v>
      </c>
      <c r="N36" s="10">
        <f t="shared" si="3"/>
        <v>27</v>
      </c>
      <c r="O36" s="10">
        <f t="shared" si="3"/>
        <v>0</v>
      </c>
      <c r="P36" s="10">
        <f t="shared" si="3"/>
        <v>0</v>
      </c>
      <c r="Q36" s="10">
        <f t="shared" si="3"/>
        <v>15</v>
      </c>
    </row>
    <row r="37" spans="2:22" x14ac:dyDescent="0.3">
      <c r="C37" s="34"/>
      <c r="D37" s="34"/>
      <c r="E37" s="11"/>
      <c r="H37" s="36" t="s">
        <v>77</v>
      </c>
      <c r="I37" s="36"/>
      <c r="J37" s="12">
        <f>COUNTIF(J9:J35,"&lt;70")</f>
        <v>1</v>
      </c>
      <c r="K37" s="12">
        <f>COUNTIF(K9:K35,"&lt;70")</f>
        <v>7</v>
      </c>
      <c r="L37" s="12">
        <f>COUNTIF(L9:L35,"&lt;70")</f>
        <v>13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</row>
    <row r="38" spans="2:22" x14ac:dyDescent="0.3">
      <c r="C38" s="34"/>
      <c r="D38" s="34"/>
      <c r="E38" s="34"/>
      <c r="H38" s="36" t="s">
        <v>78</v>
      </c>
      <c r="I38" s="36"/>
      <c r="J38" s="12">
        <f>COUNT(J9:J35)</f>
        <v>27</v>
      </c>
      <c r="K38" s="12">
        <v>27</v>
      </c>
      <c r="L38" s="12">
        <v>27</v>
      </c>
      <c r="M38" s="12">
        <v>27</v>
      </c>
      <c r="N38" s="12">
        <v>27</v>
      </c>
      <c r="O38" s="12">
        <v>27</v>
      </c>
      <c r="P38" s="12">
        <v>27</v>
      </c>
      <c r="Q38" s="12">
        <v>27</v>
      </c>
    </row>
    <row r="39" spans="2:22" x14ac:dyDescent="0.3">
      <c r="C39" s="34"/>
      <c r="D39" s="34"/>
      <c r="E39" s="3"/>
      <c r="H39" s="37" t="s">
        <v>79</v>
      </c>
      <c r="I39" s="37"/>
      <c r="J39" s="13">
        <f t="shared" ref="J39:Q39" si="4">J36/J38</f>
        <v>0.96296296296296291</v>
      </c>
      <c r="K39" s="14">
        <f t="shared" si="4"/>
        <v>0.7407407407407407</v>
      </c>
      <c r="L39" s="14">
        <f t="shared" si="4"/>
        <v>0.51851851851851849</v>
      </c>
      <c r="M39" s="14">
        <f t="shared" si="4"/>
        <v>1</v>
      </c>
      <c r="N39" s="14">
        <f t="shared" si="4"/>
        <v>1</v>
      </c>
      <c r="O39" s="14">
        <f t="shared" si="4"/>
        <v>0</v>
      </c>
      <c r="P39" s="14">
        <f t="shared" si="4"/>
        <v>0</v>
      </c>
      <c r="Q39" s="14">
        <f t="shared" si="4"/>
        <v>0.55555555555555558</v>
      </c>
    </row>
    <row r="40" spans="2:22" x14ac:dyDescent="0.3">
      <c r="C40" s="34"/>
      <c r="D40" s="34"/>
      <c r="E40" s="3"/>
      <c r="H40" s="37" t="s">
        <v>80</v>
      </c>
      <c r="I40" s="37"/>
      <c r="J40" s="13">
        <f t="shared" ref="J40:Q40" si="5">J37/J38</f>
        <v>3.7037037037037035E-2</v>
      </c>
      <c r="K40" s="13">
        <f t="shared" si="5"/>
        <v>0.25925925925925924</v>
      </c>
      <c r="L40" s="14">
        <f t="shared" si="5"/>
        <v>0.48148148148148145</v>
      </c>
      <c r="M40" s="14">
        <f t="shared" si="5"/>
        <v>0</v>
      </c>
      <c r="N40" s="14">
        <f t="shared" si="5"/>
        <v>0</v>
      </c>
      <c r="O40" s="14">
        <f t="shared" si="5"/>
        <v>0</v>
      </c>
      <c r="P40" s="14">
        <f t="shared" si="5"/>
        <v>0</v>
      </c>
      <c r="Q40" s="14">
        <f t="shared" si="5"/>
        <v>0</v>
      </c>
    </row>
    <row r="41" spans="2:22" x14ac:dyDescent="0.3">
      <c r="C41" s="34"/>
      <c r="D41" s="34"/>
      <c r="E41" s="11"/>
    </row>
    <row r="42" spans="2:22" x14ac:dyDescent="0.3">
      <c r="C42" s="3"/>
      <c r="D42" s="3"/>
      <c r="E42" s="11"/>
    </row>
    <row r="43" spans="2:22" x14ac:dyDescent="0.3">
      <c r="J43" s="38" t="s">
        <v>10</v>
      </c>
      <c r="K43" s="38"/>
      <c r="L43" s="38"/>
      <c r="M43" s="38"/>
      <c r="N43" s="38"/>
      <c r="O43" s="38"/>
      <c r="P43" s="38"/>
    </row>
    <row r="44" spans="2:22" x14ac:dyDescent="0.3">
      <c r="J44" s="39" t="s">
        <v>81</v>
      </c>
      <c r="K44" s="39"/>
      <c r="L44" s="39"/>
      <c r="M44" s="39"/>
      <c r="N44" s="39"/>
      <c r="O44" s="39"/>
      <c r="P44" s="39"/>
    </row>
  </sheetData>
  <sortState xmlns:xlrd2="http://schemas.microsoft.com/office/spreadsheetml/2017/richdata2" ref="V9:V35">
    <sortCondition descending="1" ref="V9:V35"/>
  </sortState>
  <mergeCells count="49">
    <mergeCell ref="C40:D40"/>
    <mergeCell ref="H40:I40"/>
    <mergeCell ref="C41:D41"/>
    <mergeCell ref="J43:P43"/>
    <mergeCell ref="J44:P44"/>
    <mergeCell ref="C37:D37"/>
    <mergeCell ref="H37:I37"/>
    <mergeCell ref="C38:E38"/>
    <mergeCell ref="H38:I38"/>
    <mergeCell ref="C39:D39"/>
    <mergeCell ref="H39:I39"/>
    <mergeCell ref="D32:I32"/>
    <mergeCell ref="D33:I33"/>
    <mergeCell ref="D34:I34"/>
    <mergeCell ref="D35:I35"/>
    <mergeCell ref="C36:D36"/>
    <mergeCell ref="H36:I3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1.5354330708661417" bottom="1.5354330708661417" header="1.1417322834645669" footer="1.1417322834645669"/>
  <pageSetup paperSize="9" scale="7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47"/>
  <sheetViews>
    <sheetView topLeftCell="A10" zoomScale="80" zoomScaleNormal="80" workbookViewId="0">
      <selection activeCell="X28" sqref="X28"/>
    </sheetView>
  </sheetViews>
  <sheetFormatPr baseColWidth="10" defaultRowHeight="14.4" x14ac:dyDescent="0.3"/>
  <cols>
    <col min="1" max="1" width="1.19921875" style="1" customWidth="1"/>
    <col min="2" max="2" width="4.69921875" style="1" customWidth="1"/>
    <col min="3" max="3" width="10.296875" style="1" customWidth="1"/>
    <col min="4" max="9" width="7.296875" style="1" customWidth="1"/>
    <col min="10" max="10" width="6.69921875" style="1" customWidth="1"/>
    <col min="11" max="12" width="5.3984375" style="1" customWidth="1"/>
    <col min="13" max="13" width="6.09765625" style="1" customWidth="1"/>
    <col min="14" max="16" width="5.3984375" style="1" customWidth="1"/>
    <col min="17" max="17" width="8.296875" style="1" customWidth="1"/>
    <col min="18" max="19" width="5.3984375" style="1" customWidth="1"/>
    <col min="20" max="1024" width="10.09765625" style="1" customWidth="1"/>
  </cols>
  <sheetData>
    <row r="2" spans="2:24" ht="15.6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24" x14ac:dyDescent="0.3">
      <c r="C3" s="29" t="s">
        <v>1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"/>
      <c r="R3" s="3"/>
    </row>
    <row r="4" spans="2:24" x14ac:dyDescent="0.3">
      <c r="C4" s="1" t="s">
        <v>2</v>
      </c>
      <c r="D4" s="30" t="s">
        <v>82</v>
      </c>
      <c r="E4" s="30"/>
      <c r="F4" s="30"/>
      <c r="G4" s="30"/>
      <c r="I4" s="1" t="s">
        <v>4</v>
      </c>
      <c r="J4" s="25" t="s">
        <v>83</v>
      </c>
      <c r="K4" s="25"/>
      <c r="M4" s="1" t="s">
        <v>6</v>
      </c>
      <c r="N4" s="31">
        <v>45100</v>
      </c>
      <c r="O4" s="31"/>
    </row>
    <row r="5" spans="2:24" ht="6.75" customHeight="1" x14ac:dyDescent="0.3">
      <c r="D5" s="4"/>
      <c r="E5" s="4"/>
      <c r="F5" s="4"/>
      <c r="G5" s="4"/>
    </row>
    <row r="6" spans="2:24" x14ac:dyDescent="0.3">
      <c r="C6" s="1" t="s">
        <v>7</v>
      </c>
      <c r="D6" s="25" t="s">
        <v>8</v>
      </c>
      <c r="E6" s="25"/>
      <c r="F6" s="25"/>
      <c r="G6" s="25"/>
      <c r="I6" s="26" t="s">
        <v>9</v>
      </c>
      <c r="J6" s="26"/>
      <c r="K6" s="27" t="s">
        <v>10</v>
      </c>
      <c r="L6" s="27"/>
      <c r="M6" s="27"/>
      <c r="N6" s="27"/>
      <c r="O6" s="27"/>
      <c r="P6" s="27"/>
    </row>
    <row r="7" spans="2:24" ht="11.25" customHeight="1" x14ac:dyDescent="0.3"/>
    <row r="8" spans="2:24" x14ac:dyDescent="0.3">
      <c r="B8" s="5" t="s">
        <v>11</v>
      </c>
      <c r="C8" s="5" t="s">
        <v>12</v>
      </c>
      <c r="D8" s="33" t="s">
        <v>13</v>
      </c>
      <c r="E8" s="33"/>
      <c r="F8" s="33"/>
      <c r="G8" s="33"/>
      <c r="H8" s="33"/>
      <c r="I8" s="33"/>
      <c r="J8" s="6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  <c r="Q8" s="7" t="s">
        <v>21</v>
      </c>
    </row>
    <row r="9" spans="2:24" ht="15.6" x14ac:dyDescent="0.3">
      <c r="B9" s="9">
        <v>1</v>
      </c>
      <c r="C9" s="9" t="s">
        <v>84</v>
      </c>
      <c r="D9" s="32" t="s">
        <v>85</v>
      </c>
      <c r="E9" s="32"/>
      <c r="F9" s="32"/>
      <c r="G9" s="32"/>
      <c r="H9" s="32"/>
      <c r="I9" s="32"/>
      <c r="J9" s="6">
        <v>70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8">
        <f t="shared" ref="Q9:Q35" si="0">SUM(J9:P9)/6</f>
        <v>11.666666666666666</v>
      </c>
      <c r="R9" s="1">
        <f>AVERAGE(L9:L38)</f>
        <v>46.333333333333336</v>
      </c>
      <c r="S9" s="1">
        <f t="shared" ref="S9:U9" si="1">AVERAGE(M9:M38)</f>
        <v>54.5</v>
      </c>
      <c r="T9" s="1">
        <f t="shared" si="1"/>
        <v>54.3</v>
      </c>
      <c r="U9" s="1">
        <f t="shared" si="1"/>
        <v>57.4</v>
      </c>
      <c r="V9" s="6">
        <v>95</v>
      </c>
      <c r="W9" s="6">
        <v>98</v>
      </c>
      <c r="X9" s="6">
        <v>100</v>
      </c>
    </row>
    <row r="10" spans="2:24" ht="15.6" x14ac:dyDescent="0.3">
      <c r="B10" s="9">
        <f t="shared" ref="B10:B38" si="2">B9+1</f>
        <v>2</v>
      </c>
      <c r="C10" s="9" t="s">
        <v>86</v>
      </c>
      <c r="D10" s="32" t="s">
        <v>87</v>
      </c>
      <c r="E10" s="32"/>
      <c r="F10" s="32"/>
      <c r="G10" s="32"/>
      <c r="H10" s="32"/>
      <c r="I10" s="32"/>
      <c r="J10" s="6">
        <v>75</v>
      </c>
      <c r="K10" s="6">
        <v>77</v>
      </c>
      <c r="L10" s="6">
        <v>71</v>
      </c>
      <c r="M10" s="6">
        <v>0</v>
      </c>
      <c r="N10" s="6">
        <v>78</v>
      </c>
      <c r="O10" s="6">
        <v>76</v>
      </c>
      <c r="P10" s="6">
        <v>0</v>
      </c>
      <c r="Q10" s="8">
        <f t="shared" si="0"/>
        <v>62.833333333333336</v>
      </c>
      <c r="S10" s="6"/>
      <c r="V10" s="6">
        <v>90</v>
      </c>
      <c r="W10" s="6">
        <v>96</v>
      </c>
      <c r="X10" s="6">
        <v>95</v>
      </c>
    </row>
    <row r="11" spans="2:24" ht="15.6" x14ac:dyDescent="0.3">
      <c r="B11" s="9">
        <f t="shared" si="2"/>
        <v>3</v>
      </c>
      <c r="C11" s="9" t="s">
        <v>88</v>
      </c>
      <c r="D11" s="32" t="s">
        <v>89</v>
      </c>
      <c r="E11" s="32"/>
      <c r="F11" s="32"/>
      <c r="G11" s="32"/>
      <c r="H11" s="32"/>
      <c r="I11" s="32"/>
      <c r="J11" s="6">
        <v>95</v>
      </c>
      <c r="K11" s="6">
        <v>80</v>
      </c>
      <c r="L11" s="6">
        <v>84</v>
      </c>
      <c r="M11" s="6">
        <v>90</v>
      </c>
      <c r="N11" s="6">
        <v>93</v>
      </c>
      <c r="O11" s="6">
        <v>90</v>
      </c>
      <c r="P11" s="6">
        <v>0</v>
      </c>
      <c r="Q11" s="8">
        <f t="shared" si="0"/>
        <v>88.666666666666671</v>
      </c>
      <c r="S11" s="6"/>
      <c r="V11" s="6">
        <v>85</v>
      </c>
      <c r="W11" s="6">
        <v>95</v>
      </c>
      <c r="X11" s="6">
        <v>94</v>
      </c>
    </row>
    <row r="12" spans="2:24" ht="15.6" x14ac:dyDescent="0.3">
      <c r="B12" s="9">
        <f t="shared" si="2"/>
        <v>4</v>
      </c>
      <c r="C12" s="9" t="s">
        <v>90</v>
      </c>
      <c r="D12" s="32" t="s">
        <v>91</v>
      </c>
      <c r="E12" s="32"/>
      <c r="F12" s="32"/>
      <c r="G12" s="32"/>
      <c r="H12" s="32"/>
      <c r="I12" s="32"/>
      <c r="J12" s="6">
        <v>76</v>
      </c>
      <c r="K12" s="6">
        <v>72</v>
      </c>
      <c r="L12" s="6">
        <v>78</v>
      </c>
      <c r="M12" s="6">
        <v>75</v>
      </c>
      <c r="N12" s="6">
        <v>0</v>
      </c>
      <c r="O12" s="6">
        <v>76</v>
      </c>
      <c r="P12" s="6">
        <v>0</v>
      </c>
      <c r="Q12" s="8">
        <f t="shared" si="0"/>
        <v>62.833333333333336</v>
      </c>
      <c r="S12" s="6"/>
      <c r="V12" s="6">
        <v>85</v>
      </c>
      <c r="W12" s="6">
        <v>95</v>
      </c>
      <c r="X12" s="6">
        <v>94</v>
      </c>
    </row>
    <row r="13" spans="2:24" ht="15.6" x14ac:dyDescent="0.3">
      <c r="B13" s="9">
        <f t="shared" si="2"/>
        <v>5</v>
      </c>
      <c r="C13" s="9" t="s">
        <v>92</v>
      </c>
      <c r="D13" s="32" t="s">
        <v>93</v>
      </c>
      <c r="E13" s="32"/>
      <c r="F13" s="32"/>
      <c r="G13" s="32"/>
      <c r="H13" s="32"/>
      <c r="I13" s="32"/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8">
        <f t="shared" si="0"/>
        <v>0</v>
      </c>
      <c r="S13" s="6"/>
      <c r="V13" s="6">
        <v>85</v>
      </c>
      <c r="W13" s="6">
        <v>95</v>
      </c>
      <c r="X13" s="6">
        <v>93</v>
      </c>
    </row>
    <row r="14" spans="2:24" ht="15.6" x14ac:dyDescent="0.3">
      <c r="B14" s="9">
        <f t="shared" si="2"/>
        <v>6</v>
      </c>
      <c r="C14" s="9" t="s">
        <v>94</v>
      </c>
      <c r="D14" s="32" t="s">
        <v>95</v>
      </c>
      <c r="E14" s="32"/>
      <c r="F14" s="32"/>
      <c r="G14" s="32"/>
      <c r="H14" s="32"/>
      <c r="I14" s="32"/>
      <c r="J14" s="6">
        <v>0</v>
      </c>
      <c r="K14" s="6">
        <v>0</v>
      </c>
      <c r="L14" s="6">
        <v>0</v>
      </c>
      <c r="M14" s="6">
        <v>0</v>
      </c>
      <c r="N14" s="6">
        <v>72</v>
      </c>
      <c r="O14" s="6">
        <v>0</v>
      </c>
      <c r="P14" s="6">
        <v>0</v>
      </c>
      <c r="Q14" s="8">
        <f t="shared" si="0"/>
        <v>12</v>
      </c>
      <c r="S14" s="6"/>
      <c r="V14" s="6">
        <v>80</v>
      </c>
      <c r="W14" s="6">
        <v>95</v>
      </c>
      <c r="X14" s="6">
        <v>93</v>
      </c>
    </row>
    <row r="15" spans="2:24" ht="15.6" x14ac:dyDescent="0.3">
      <c r="B15" s="9">
        <f t="shared" si="2"/>
        <v>7</v>
      </c>
      <c r="C15" s="9" t="s">
        <v>96</v>
      </c>
      <c r="D15" s="32" t="s">
        <v>97</v>
      </c>
      <c r="E15" s="32"/>
      <c r="F15" s="32"/>
      <c r="G15" s="32"/>
      <c r="H15" s="32"/>
      <c r="I15" s="32"/>
      <c r="J15" s="6">
        <v>70</v>
      </c>
      <c r="K15" s="6">
        <v>0</v>
      </c>
      <c r="L15" s="6">
        <v>70</v>
      </c>
      <c r="M15" s="6">
        <v>70</v>
      </c>
      <c r="N15" s="6">
        <v>70</v>
      </c>
      <c r="O15" s="6">
        <v>70</v>
      </c>
      <c r="P15" s="6">
        <v>0</v>
      </c>
      <c r="Q15" s="8">
        <f t="shared" si="0"/>
        <v>58.333333333333336</v>
      </c>
      <c r="S15" s="6"/>
      <c r="V15" s="6">
        <v>80</v>
      </c>
      <c r="W15" s="6">
        <v>95</v>
      </c>
      <c r="X15" s="6">
        <v>93</v>
      </c>
    </row>
    <row r="16" spans="2:24" ht="15.6" x14ac:dyDescent="0.3">
      <c r="B16" s="9">
        <f t="shared" si="2"/>
        <v>8</v>
      </c>
      <c r="C16" s="9" t="s">
        <v>98</v>
      </c>
      <c r="D16" s="32" t="s">
        <v>99</v>
      </c>
      <c r="E16" s="32"/>
      <c r="F16" s="32"/>
      <c r="G16" s="32"/>
      <c r="H16" s="32"/>
      <c r="I16" s="32"/>
      <c r="J16" s="6">
        <v>70</v>
      </c>
      <c r="K16" s="6">
        <v>70</v>
      </c>
      <c r="L16" s="6">
        <v>0</v>
      </c>
      <c r="M16" s="6">
        <v>70</v>
      </c>
      <c r="N16" s="6">
        <v>70</v>
      </c>
      <c r="O16" s="6">
        <v>0</v>
      </c>
      <c r="P16" s="6">
        <v>0</v>
      </c>
      <c r="Q16" s="8">
        <f t="shared" si="0"/>
        <v>46.666666666666664</v>
      </c>
      <c r="S16" s="6"/>
      <c r="V16" s="6">
        <v>80</v>
      </c>
      <c r="W16" s="6">
        <v>93</v>
      </c>
      <c r="X16" s="6">
        <v>91</v>
      </c>
    </row>
    <row r="17" spans="2:24" ht="15.6" x14ac:dyDescent="0.3">
      <c r="B17" s="9">
        <f t="shared" si="2"/>
        <v>9</v>
      </c>
      <c r="C17" s="9" t="s">
        <v>100</v>
      </c>
      <c r="D17" s="32" t="s">
        <v>101</v>
      </c>
      <c r="E17" s="32"/>
      <c r="F17" s="32"/>
      <c r="G17" s="32"/>
      <c r="H17" s="32"/>
      <c r="I17" s="32"/>
      <c r="J17" s="6">
        <v>90</v>
      </c>
      <c r="K17" s="6">
        <v>92</v>
      </c>
      <c r="L17" s="6">
        <v>76</v>
      </c>
      <c r="M17" s="6">
        <v>80</v>
      </c>
      <c r="N17" s="6">
        <v>95</v>
      </c>
      <c r="O17" s="6">
        <v>91</v>
      </c>
      <c r="P17" s="6">
        <v>0</v>
      </c>
      <c r="Q17" s="8">
        <f t="shared" si="0"/>
        <v>87.333333333333329</v>
      </c>
      <c r="S17" s="6"/>
      <c r="V17" s="6">
        <v>78</v>
      </c>
      <c r="W17" s="6">
        <v>90</v>
      </c>
      <c r="X17" s="6">
        <v>90</v>
      </c>
    </row>
    <row r="18" spans="2:24" ht="15.6" x14ac:dyDescent="0.3">
      <c r="B18" s="9">
        <f t="shared" si="2"/>
        <v>10</v>
      </c>
      <c r="C18" s="9" t="s">
        <v>102</v>
      </c>
      <c r="D18" s="32" t="s">
        <v>103</v>
      </c>
      <c r="E18" s="32"/>
      <c r="F18" s="32"/>
      <c r="G18" s="32"/>
      <c r="H18" s="32"/>
      <c r="I18" s="32"/>
      <c r="J18" s="6">
        <v>0</v>
      </c>
      <c r="K18" s="6">
        <v>70</v>
      </c>
      <c r="L18" s="6">
        <v>0</v>
      </c>
      <c r="M18" s="6">
        <v>75</v>
      </c>
      <c r="N18" s="6">
        <v>0</v>
      </c>
      <c r="O18" s="6">
        <v>70</v>
      </c>
      <c r="P18" s="6">
        <v>0</v>
      </c>
      <c r="Q18" s="8">
        <f t="shared" si="0"/>
        <v>35.833333333333336</v>
      </c>
      <c r="S18" s="6"/>
      <c r="V18" s="6">
        <v>76</v>
      </c>
      <c r="W18" s="6">
        <v>88</v>
      </c>
      <c r="X18" s="6">
        <v>90</v>
      </c>
    </row>
    <row r="19" spans="2:24" ht="15.6" x14ac:dyDescent="0.3">
      <c r="B19" s="9">
        <f t="shared" si="2"/>
        <v>11</v>
      </c>
      <c r="C19" s="9" t="s">
        <v>104</v>
      </c>
      <c r="D19" s="32" t="s">
        <v>105</v>
      </c>
      <c r="E19" s="32"/>
      <c r="F19" s="32"/>
      <c r="G19" s="32"/>
      <c r="H19" s="32"/>
      <c r="I19" s="32"/>
      <c r="J19" s="6">
        <v>0</v>
      </c>
      <c r="K19" s="6">
        <v>0</v>
      </c>
      <c r="L19" s="6">
        <v>73</v>
      </c>
      <c r="M19" s="6">
        <v>75</v>
      </c>
      <c r="N19" s="6">
        <v>72</v>
      </c>
      <c r="O19" s="6">
        <v>0</v>
      </c>
      <c r="P19" s="6">
        <v>0</v>
      </c>
      <c r="Q19" s="8">
        <f t="shared" si="0"/>
        <v>36.666666666666664</v>
      </c>
      <c r="S19" s="6"/>
      <c r="V19" s="6">
        <v>75</v>
      </c>
      <c r="W19" s="6">
        <v>85</v>
      </c>
      <c r="X19" s="6">
        <v>90</v>
      </c>
    </row>
    <row r="20" spans="2:24" ht="15.6" x14ac:dyDescent="0.3">
      <c r="B20" s="9">
        <f t="shared" si="2"/>
        <v>12</v>
      </c>
      <c r="C20" s="9" t="s">
        <v>106</v>
      </c>
      <c r="D20" s="32" t="s">
        <v>107</v>
      </c>
      <c r="E20" s="32"/>
      <c r="F20" s="32"/>
      <c r="G20" s="32"/>
      <c r="H20" s="32"/>
      <c r="I20" s="32"/>
      <c r="J20" s="6">
        <v>96</v>
      </c>
      <c r="K20" s="6">
        <v>90</v>
      </c>
      <c r="L20" s="6">
        <v>76</v>
      </c>
      <c r="M20" s="6">
        <v>75</v>
      </c>
      <c r="N20" s="6">
        <v>95</v>
      </c>
      <c r="O20" s="6">
        <v>90</v>
      </c>
      <c r="P20" s="6">
        <v>0</v>
      </c>
      <c r="Q20" s="8">
        <f t="shared" si="0"/>
        <v>87</v>
      </c>
      <c r="S20" s="6"/>
      <c r="V20" s="6">
        <v>75</v>
      </c>
      <c r="W20" s="6">
        <v>85</v>
      </c>
      <c r="X20" s="6">
        <v>88</v>
      </c>
    </row>
    <row r="21" spans="2:24" ht="15.6" x14ac:dyDescent="0.3">
      <c r="B21" s="9">
        <f t="shared" si="2"/>
        <v>13</v>
      </c>
      <c r="C21" s="9" t="s">
        <v>108</v>
      </c>
      <c r="D21" s="32" t="s">
        <v>109</v>
      </c>
      <c r="E21" s="32"/>
      <c r="F21" s="32"/>
      <c r="G21" s="32"/>
      <c r="H21" s="32"/>
      <c r="I21" s="32"/>
      <c r="J21" s="6">
        <v>95</v>
      </c>
      <c r="K21" s="6">
        <v>92</v>
      </c>
      <c r="L21" s="6">
        <v>72</v>
      </c>
      <c r="M21" s="6">
        <v>72</v>
      </c>
      <c r="N21" s="6">
        <v>85</v>
      </c>
      <c r="O21" s="6">
        <v>88</v>
      </c>
      <c r="P21" s="6">
        <v>0</v>
      </c>
      <c r="Q21" s="8">
        <f t="shared" si="0"/>
        <v>84</v>
      </c>
      <c r="S21" s="6"/>
      <c r="V21" s="6">
        <v>75</v>
      </c>
      <c r="W21" s="6">
        <v>85</v>
      </c>
      <c r="X21" s="6">
        <v>85</v>
      </c>
    </row>
    <row r="22" spans="2:24" ht="15.6" x14ac:dyDescent="0.3">
      <c r="B22" s="9">
        <f t="shared" si="2"/>
        <v>14</v>
      </c>
      <c r="C22" s="9" t="s">
        <v>110</v>
      </c>
      <c r="D22" s="32" t="s">
        <v>111</v>
      </c>
      <c r="E22" s="32"/>
      <c r="F22" s="32"/>
      <c r="G22" s="32"/>
      <c r="H22" s="32"/>
      <c r="I22" s="32"/>
      <c r="J22" s="6">
        <v>73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8">
        <f t="shared" si="0"/>
        <v>12.166666666666666</v>
      </c>
      <c r="S22" s="6"/>
      <c r="V22" s="6">
        <v>75</v>
      </c>
      <c r="W22" s="6">
        <v>78</v>
      </c>
      <c r="X22" s="6">
        <v>84</v>
      </c>
    </row>
    <row r="23" spans="2:24" ht="15.6" x14ac:dyDescent="0.3">
      <c r="B23" s="9">
        <f t="shared" si="2"/>
        <v>15</v>
      </c>
      <c r="C23" s="9" t="s">
        <v>112</v>
      </c>
      <c r="D23" s="32" t="s">
        <v>113</v>
      </c>
      <c r="E23" s="32"/>
      <c r="F23" s="32"/>
      <c r="G23" s="32"/>
      <c r="H23" s="32"/>
      <c r="I23" s="32"/>
      <c r="J23" s="6">
        <v>92</v>
      </c>
      <c r="K23" s="6">
        <v>92</v>
      </c>
      <c r="L23" s="6">
        <v>82</v>
      </c>
      <c r="M23" s="6">
        <v>75</v>
      </c>
      <c r="N23" s="6">
        <v>96</v>
      </c>
      <c r="O23" s="6">
        <v>94</v>
      </c>
      <c r="P23" s="6">
        <v>0</v>
      </c>
      <c r="Q23" s="8">
        <f t="shared" si="0"/>
        <v>88.5</v>
      </c>
      <c r="S23" s="6"/>
      <c r="V23" s="6">
        <v>75</v>
      </c>
      <c r="W23" s="6">
        <v>72</v>
      </c>
      <c r="X23" s="6">
        <v>80</v>
      </c>
    </row>
    <row r="24" spans="2:24" ht="15.6" x14ac:dyDescent="0.3">
      <c r="B24" s="9">
        <f t="shared" si="2"/>
        <v>16</v>
      </c>
      <c r="C24" s="9" t="s">
        <v>114</v>
      </c>
      <c r="D24" s="32" t="s">
        <v>115</v>
      </c>
      <c r="E24" s="32"/>
      <c r="F24" s="32"/>
      <c r="G24" s="32"/>
      <c r="H24" s="32"/>
      <c r="I24" s="32"/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8">
        <f t="shared" si="0"/>
        <v>0</v>
      </c>
      <c r="S24" s="6"/>
      <c r="V24" s="6">
        <v>74</v>
      </c>
      <c r="W24" s="6">
        <v>72</v>
      </c>
      <c r="X24" s="6">
        <v>76</v>
      </c>
    </row>
    <row r="25" spans="2:24" ht="15.6" x14ac:dyDescent="0.3">
      <c r="B25" s="9">
        <f t="shared" si="2"/>
        <v>17</v>
      </c>
      <c r="C25" s="9" t="s">
        <v>116</v>
      </c>
      <c r="D25" s="32" t="s">
        <v>117</v>
      </c>
      <c r="E25" s="32"/>
      <c r="F25" s="32"/>
      <c r="G25" s="32"/>
      <c r="H25" s="32"/>
      <c r="I25" s="32"/>
      <c r="J25" s="6">
        <v>72</v>
      </c>
      <c r="K25" s="6">
        <v>0</v>
      </c>
      <c r="L25" s="6">
        <v>0</v>
      </c>
      <c r="M25" s="6">
        <v>74</v>
      </c>
      <c r="N25" s="6">
        <v>72</v>
      </c>
      <c r="O25" s="6">
        <v>70</v>
      </c>
      <c r="P25" s="6">
        <v>0</v>
      </c>
      <c r="Q25" s="8">
        <f t="shared" si="0"/>
        <v>48</v>
      </c>
      <c r="S25" s="6"/>
      <c r="V25" s="6">
        <v>72</v>
      </c>
      <c r="W25" s="6">
        <v>72</v>
      </c>
      <c r="X25" s="6">
        <v>76</v>
      </c>
    </row>
    <row r="26" spans="2:24" ht="15.6" x14ac:dyDescent="0.3">
      <c r="B26" s="9">
        <f t="shared" si="2"/>
        <v>18</v>
      </c>
      <c r="C26" s="9" t="s">
        <v>118</v>
      </c>
      <c r="D26" s="32" t="s">
        <v>119</v>
      </c>
      <c r="E26" s="32"/>
      <c r="F26" s="32"/>
      <c r="G26" s="32"/>
      <c r="H26" s="32"/>
      <c r="I26" s="32"/>
      <c r="J26" s="6">
        <v>80</v>
      </c>
      <c r="K26" s="6">
        <v>85</v>
      </c>
      <c r="L26" s="6">
        <v>85</v>
      </c>
      <c r="M26" s="6">
        <v>95</v>
      </c>
      <c r="N26" s="6">
        <v>95</v>
      </c>
      <c r="O26" s="6">
        <v>100</v>
      </c>
      <c r="P26" s="6">
        <v>0</v>
      </c>
      <c r="Q26" s="8">
        <f t="shared" si="0"/>
        <v>90</v>
      </c>
      <c r="S26" s="6"/>
      <c r="V26" s="6">
        <v>70</v>
      </c>
      <c r="W26" s="6">
        <v>70</v>
      </c>
      <c r="X26" s="6">
        <v>70</v>
      </c>
    </row>
    <row r="27" spans="2:24" ht="15.6" x14ac:dyDescent="0.3">
      <c r="B27" s="9">
        <f t="shared" si="2"/>
        <v>19</v>
      </c>
      <c r="C27" s="9" t="s">
        <v>120</v>
      </c>
      <c r="D27" s="32" t="s">
        <v>121</v>
      </c>
      <c r="E27" s="32"/>
      <c r="F27" s="32"/>
      <c r="G27" s="32"/>
      <c r="H27" s="32"/>
      <c r="I27" s="32"/>
      <c r="J27" s="6">
        <v>70</v>
      </c>
      <c r="K27" s="6">
        <v>0</v>
      </c>
      <c r="L27" s="6">
        <v>0</v>
      </c>
      <c r="M27" s="6">
        <v>70</v>
      </c>
      <c r="N27" s="6">
        <v>0</v>
      </c>
      <c r="O27" s="6">
        <v>0</v>
      </c>
      <c r="P27" s="6">
        <v>0</v>
      </c>
      <c r="Q27" s="8">
        <f t="shared" si="0"/>
        <v>23.333333333333332</v>
      </c>
      <c r="S27" s="6"/>
      <c r="V27" s="6">
        <v>70</v>
      </c>
      <c r="W27" s="6">
        <v>70</v>
      </c>
      <c r="X27" s="6">
        <v>70</v>
      </c>
    </row>
    <row r="28" spans="2:24" ht="15.6" x14ac:dyDescent="0.3">
      <c r="B28" s="9">
        <f t="shared" si="2"/>
        <v>20</v>
      </c>
      <c r="C28" s="9" t="s">
        <v>122</v>
      </c>
      <c r="D28" s="32" t="s">
        <v>123</v>
      </c>
      <c r="E28" s="32"/>
      <c r="F28" s="32"/>
      <c r="G28" s="32"/>
      <c r="H28" s="32"/>
      <c r="I28" s="32"/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8">
        <f t="shared" si="0"/>
        <v>0</v>
      </c>
      <c r="S28" s="6"/>
      <c r="V28" s="6">
        <v>70</v>
      </c>
      <c r="W28" s="6">
        <v>0</v>
      </c>
      <c r="X28" s="6">
        <v>70</v>
      </c>
    </row>
    <row r="29" spans="2:24" ht="15.6" x14ac:dyDescent="0.3">
      <c r="B29" s="9">
        <f t="shared" si="2"/>
        <v>21</v>
      </c>
      <c r="C29" s="9" t="s">
        <v>124</v>
      </c>
      <c r="D29" s="32" t="s">
        <v>125</v>
      </c>
      <c r="E29" s="32"/>
      <c r="F29" s="32"/>
      <c r="G29" s="32"/>
      <c r="H29" s="32"/>
      <c r="I29" s="32"/>
      <c r="J29" s="6">
        <v>88</v>
      </c>
      <c r="K29" s="6">
        <v>86</v>
      </c>
      <c r="L29" s="6">
        <v>80</v>
      </c>
      <c r="M29" s="6">
        <v>85</v>
      </c>
      <c r="N29" s="6">
        <v>85</v>
      </c>
      <c r="O29" s="6">
        <v>90</v>
      </c>
      <c r="P29" s="6">
        <v>0</v>
      </c>
      <c r="Q29" s="8">
        <f t="shared" si="0"/>
        <v>85.666666666666671</v>
      </c>
      <c r="S29" s="6"/>
      <c r="V29" s="6">
        <v>70</v>
      </c>
      <c r="W29" s="6">
        <v>0</v>
      </c>
      <c r="X29" s="6">
        <v>0</v>
      </c>
    </row>
    <row r="30" spans="2:24" ht="15.6" x14ac:dyDescent="0.3">
      <c r="B30" s="9">
        <f t="shared" si="2"/>
        <v>22</v>
      </c>
      <c r="C30" s="9" t="s">
        <v>126</v>
      </c>
      <c r="D30" s="32" t="s">
        <v>127</v>
      </c>
      <c r="E30" s="32"/>
      <c r="F30" s="32"/>
      <c r="G30" s="32"/>
      <c r="H30" s="32"/>
      <c r="I30" s="32"/>
      <c r="J30" s="6">
        <v>92</v>
      </c>
      <c r="K30" s="6">
        <v>85</v>
      </c>
      <c r="L30" s="6">
        <v>77</v>
      </c>
      <c r="M30" s="6">
        <v>78</v>
      </c>
      <c r="N30" s="6">
        <v>95</v>
      </c>
      <c r="O30" s="6">
        <v>93</v>
      </c>
      <c r="P30" s="6">
        <v>0</v>
      </c>
      <c r="Q30" s="8">
        <f t="shared" si="0"/>
        <v>86.666666666666671</v>
      </c>
      <c r="S30" s="6"/>
      <c r="V30" s="6">
        <v>0</v>
      </c>
      <c r="W30" s="6">
        <v>0</v>
      </c>
      <c r="X30" s="6">
        <v>0</v>
      </c>
    </row>
    <row r="31" spans="2:24" ht="15.6" x14ac:dyDescent="0.3">
      <c r="B31" s="9">
        <f t="shared" si="2"/>
        <v>23</v>
      </c>
      <c r="C31" s="9" t="s">
        <v>128</v>
      </c>
      <c r="D31" s="32" t="s">
        <v>129</v>
      </c>
      <c r="E31" s="32"/>
      <c r="F31" s="32"/>
      <c r="G31" s="32"/>
      <c r="H31" s="32"/>
      <c r="I31" s="32"/>
      <c r="J31" s="6">
        <v>80</v>
      </c>
      <c r="K31" s="6">
        <v>75</v>
      </c>
      <c r="L31" s="6">
        <v>72</v>
      </c>
      <c r="M31" s="6">
        <v>76</v>
      </c>
      <c r="N31" s="6">
        <v>0</v>
      </c>
      <c r="O31" s="6">
        <v>85</v>
      </c>
      <c r="P31" s="6">
        <v>0</v>
      </c>
      <c r="Q31" s="8">
        <f t="shared" si="0"/>
        <v>64.666666666666671</v>
      </c>
      <c r="S31" s="6"/>
      <c r="V31" s="6">
        <v>0</v>
      </c>
      <c r="W31" s="6">
        <v>0</v>
      </c>
      <c r="X31" s="6">
        <v>0</v>
      </c>
    </row>
    <row r="32" spans="2:24" ht="15.6" x14ac:dyDescent="0.3">
      <c r="B32" s="9">
        <f t="shared" si="2"/>
        <v>24</v>
      </c>
      <c r="C32" s="9" t="s">
        <v>130</v>
      </c>
      <c r="D32" s="32" t="s">
        <v>131</v>
      </c>
      <c r="E32" s="32"/>
      <c r="F32" s="32"/>
      <c r="G32" s="32"/>
      <c r="H32" s="32"/>
      <c r="I32" s="32"/>
      <c r="J32" s="6">
        <v>85</v>
      </c>
      <c r="K32" s="6">
        <v>89</v>
      </c>
      <c r="L32" s="6">
        <v>0</v>
      </c>
      <c r="M32" s="6">
        <v>0</v>
      </c>
      <c r="N32" s="6">
        <v>0</v>
      </c>
      <c r="O32" s="6">
        <v>80</v>
      </c>
      <c r="P32" s="6">
        <v>0</v>
      </c>
      <c r="Q32" s="8">
        <f t="shared" si="0"/>
        <v>42.333333333333336</v>
      </c>
      <c r="S32" s="6"/>
      <c r="V32" s="6">
        <v>0</v>
      </c>
      <c r="W32" s="6">
        <v>0</v>
      </c>
      <c r="X32" s="6">
        <v>0</v>
      </c>
    </row>
    <row r="33" spans="2:24" ht="15.6" x14ac:dyDescent="0.3">
      <c r="B33" s="9">
        <f t="shared" si="2"/>
        <v>25</v>
      </c>
      <c r="C33" s="9" t="s">
        <v>132</v>
      </c>
      <c r="D33" s="32" t="s">
        <v>133</v>
      </c>
      <c r="E33" s="32"/>
      <c r="F33" s="32"/>
      <c r="G33" s="32"/>
      <c r="H33" s="32"/>
      <c r="I33" s="32"/>
      <c r="J33" s="6">
        <v>90</v>
      </c>
      <c r="K33" s="6">
        <v>90</v>
      </c>
      <c r="L33" s="6">
        <v>81</v>
      </c>
      <c r="M33" s="6">
        <v>85</v>
      </c>
      <c r="N33" s="6">
        <v>88</v>
      </c>
      <c r="O33" s="6">
        <v>93</v>
      </c>
      <c r="P33" s="6">
        <v>0</v>
      </c>
      <c r="Q33" s="8">
        <f t="shared" si="0"/>
        <v>87.833333333333329</v>
      </c>
      <c r="S33" s="6"/>
      <c r="V33" s="6">
        <v>0</v>
      </c>
      <c r="W33" s="6">
        <v>0</v>
      </c>
      <c r="X33" s="6">
        <v>0</v>
      </c>
    </row>
    <row r="34" spans="2:24" ht="15.6" x14ac:dyDescent="0.3">
      <c r="B34" s="9">
        <f t="shared" si="2"/>
        <v>26</v>
      </c>
      <c r="C34" s="9" t="s">
        <v>134</v>
      </c>
      <c r="D34" s="32" t="s">
        <v>135</v>
      </c>
      <c r="E34" s="32"/>
      <c r="F34" s="32"/>
      <c r="G34" s="32"/>
      <c r="H34" s="32"/>
      <c r="I34" s="32"/>
      <c r="J34" s="6">
        <v>90</v>
      </c>
      <c r="K34" s="6">
        <v>88</v>
      </c>
      <c r="L34" s="6">
        <v>70</v>
      </c>
      <c r="M34" s="6">
        <v>70</v>
      </c>
      <c r="N34" s="6">
        <v>85</v>
      </c>
      <c r="O34" s="6">
        <v>84</v>
      </c>
      <c r="P34" s="6">
        <v>0</v>
      </c>
      <c r="Q34" s="8">
        <f t="shared" si="0"/>
        <v>81.166666666666671</v>
      </c>
      <c r="S34" s="6"/>
      <c r="V34" s="6">
        <v>0</v>
      </c>
      <c r="W34" s="6">
        <v>0</v>
      </c>
      <c r="X34" s="6">
        <v>0</v>
      </c>
    </row>
    <row r="35" spans="2:24" ht="15.6" x14ac:dyDescent="0.3">
      <c r="B35" s="9">
        <f t="shared" si="2"/>
        <v>27</v>
      </c>
      <c r="C35" s="9" t="s">
        <v>136</v>
      </c>
      <c r="D35" s="32" t="s">
        <v>137</v>
      </c>
      <c r="E35" s="32"/>
      <c r="F35" s="32"/>
      <c r="G35" s="32"/>
      <c r="H35" s="32"/>
      <c r="I35" s="32"/>
      <c r="J35" s="6">
        <v>90</v>
      </c>
      <c r="K35" s="6">
        <v>90</v>
      </c>
      <c r="L35" s="6">
        <v>80</v>
      </c>
      <c r="M35" s="6">
        <v>80</v>
      </c>
      <c r="N35" s="6">
        <v>95</v>
      </c>
      <c r="O35" s="6">
        <v>94</v>
      </c>
      <c r="P35" s="6">
        <v>0</v>
      </c>
      <c r="Q35" s="8">
        <f t="shared" si="0"/>
        <v>88.166666666666671</v>
      </c>
      <c r="S35" s="6"/>
      <c r="V35" s="6">
        <v>0</v>
      </c>
      <c r="W35" s="6">
        <v>0</v>
      </c>
      <c r="X35" s="6">
        <v>0</v>
      </c>
    </row>
    <row r="36" spans="2:24" x14ac:dyDescent="0.3">
      <c r="B36" s="9">
        <f t="shared" si="2"/>
        <v>28</v>
      </c>
      <c r="C36" s="9" t="s">
        <v>138</v>
      </c>
      <c r="D36" s="40" t="s">
        <v>139</v>
      </c>
      <c r="E36" s="40"/>
      <c r="F36" s="40"/>
      <c r="G36" s="40"/>
      <c r="H36" s="40"/>
      <c r="I36" s="40"/>
      <c r="J36" s="6">
        <v>95</v>
      </c>
      <c r="K36" s="6">
        <v>90</v>
      </c>
      <c r="L36" s="6">
        <v>88</v>
      </c>
      <c r="M36" s="6">
        <v>80</v>
      </c>
      <c r="N36" s="6">
        <v>98</v>
      </c>
      <c r="O36" s="6">
        <v>95</v>
      </c>
      <c r="P36" s="6">
        <v>0</v>
      </c>
      <c r="Q36" s="8">
        <f>SUM(J36:P36)/7</f>
        <v>78</v>
      </c>
      <c r="S36" s="6"/>
      <c r="V36" s="6">
        <v>0</v>
      </c>
      <c r="W36" s="6">
        <v>0</v>
      </c>
      <c r="X36" s="6">
        <v>0</v>
      </c>
    </row>
    <row r="37" spans="2:24" x14ac:dyDescent="0.3">
      <c r="B37" s="9">
        <f t="shared" si="2"/>
        <v>29</v>
      </c>
      <c r="C37" s="9" t="s">
        <v>140</v>
      </c>
      <c r="D37" s="40" t="s">
        <v>141</v>
      </c>
      <c r="E37" s="40"/>
      <c r="F37" s="40"/>
      <c r="G37" s="40"/>
      <c r="H37" s="40"/>
      <c r="I37" s="40"/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8">
        <f>SUM(J37:P37)/7</f>
        <v>0</v>
      </c>
      <c r="S37" s="6"/>
      <c r="V37" s="6">
        <v>0</v>
      </c>
      <c r="W37" s="6">
        <v>0</v>
      </c>
      <c r="X37" s="6">
        <v>0</v>
      </c>
    </row>
    <row r="38" spans="2:24" x14ac:dyDescent="0.3">
      <c r="B38" s="9">
        <f t="shared" si="2"/>
        <v>30</v>
      </c>
      <c r="C38" s="9" t="s">
        <v>142</v>
      </c>
      <c r="D38" s="40" t="s">
        <v>143</v>
      </c>
      <c r="E38" s="40"/>
      <c r="F38" s="40"/>
      <c r="G38" s="40"/>
      <c r="H38" s="40"/>
      <c r="I38" s="40"/>
      <c r="J38" s="6">
        <v>90</v>
      </c>
      <c r="K38" s="6">
        <v>90</v>
      </c>
      <c r="L38" s="6">
        <v>75</v>
      </c>
      <c r="M38" s="6">
        <v>85</v>
      </c>
      <c r="N38" s="6">
        <v>90</v>
      </c>
      <c r="O38" s="6">
        <v>93</v>
      </c>
      <c r="P38" s="6">
        <v>0</v>
      </c>
      <c r="Q38" s="8">
        <f>SUM(J38:P38)/7</f>
        <v>74.714285714285708</v>
      </c>
      <c r="S38" s="6"/>
      <c r="V38" s="6">
        <v>0</v>
      </c>
      <c r="W38" s="6">
        <v>0</v>
      </c>
      <c r="X38" s="6">
        <v>0</v>
      </c>
    </row>
    <row r="39" spans="2:24" x14ac:dyDescent="0.3">
      <c r="C39" s="34"/>
      <c r="D39" s="34"/>
      <c r="E39" s="3"/>
      <c r="H39" s="35" t="s">
        <v>76</v>
      </c>
      <c r="I39" s="35"/>
      <c r="J39" s="10">
        <f t="shared" ref="J39:Q39" si="3">COUNTIF(J9:J38,"&gt;=70")</f>
        <v>23</v>
      </c>
      <c r="K39" s="10">
        <f t="shared" si="3"/>
        <v>19</v>
      </c>
      <c r="L39" s="10">
        <f t="shared" si="3"/>
        <v>18</v>
      </c>
      <c r="M39" s="10">
        <f t="shared" si="3"/>
        <v>21</v>
      </c>
      <c r="N39" s="10">
        <f t="shared" si="3"/>
        <v>19</v>
      </c>
      <c r="O39" s="10">
        <f t="shared" si="3"/>
        <v>20</v>
      </c>
      <c r="P39" s="10">
        <f t="shared" si="3"/>
        <v>0</v>
      </c>
      <c r="Q39" s="15">
        <f t="shared" si="3"/>
        <v>13</v>
      </c>
    </row>
    <row r="40" spans="2:24" x14ac:dyDescent="0.3">
      <c r="C40" s="34"/>
      <c r="D40" s="34"/>
      <c r="E40" s="11"/>
      <c r="H40" s="36" t="s">
        <v>77</v>
      </c>
      <c r="I40" s="36"/>
      <c r="J40" s="12">
        <f t="shared" ref="J40:Q40" si="4">COUNTIF(J9:J38,"&lt;70")</f>
        <v>7</v>
      </c>
      <c r="K40" s="12">
        <f t="shared" si="4"/>
        <v>11</v>
      </c>
      <c r="L40" s="12">
        <f t="shared" si="4"/>
        <v>12</v>
      </c>
      <c r="M40" s="12">
        <f t="shared" si="4"/>
        <v>9</v>
      </c>
      <c r="N40" s="12">
        <f t="shared" si="4"/>
        <v>11</v>
      </c>
      <c r="O40" s="12">
        <f t="shared" si="4"/>
        <v>10</v>
      </c>
      <c r="P40" s="12">
        <f t="shared" si="4"/>
        <v>30</v>
      </c>
      <c r="Q40" s="12">
        <f t="shared" si="4"/>
        <v>17</v>
      </c>
    </row>
    <row r="41" spans="2:24" x14ac:dyDescent="0.3">
      <c r="C41" s="34"/>
      <c r="D41" s="34"/>
      <c r="E41" s="34"/>
      <c r="H41" s="36" t="s">
        <v>78</v>
      </c>
      <c r="I41" s="36"/>
      <c r="J41" s="12">
        <f t="shared" ref="J41:Q41" si="5">COUNT(J9:J38)</f>
        <v>30</v>
      </c>
      <c r="K41" s="12">
        <f t="shared" si="5"/>
        <v>30</v>
      </c>
      <c r="L41" s="12">
        <f t="shared" si="5"/>
        <v>30</v>
      </c>
      <c r="M41" s="12">
        <f t="shared" si="5"/>
        <v>30</v>
      </c>
      <c r="N41" s="12">
        <f t="shared" si="5"/>
        <v>30</v>
      </c>
      <c r="O41" s="12">
        <f t="shared" si="5"/>
        <v>30</v>
      </c>
      <c r="P41" s="12">
        <f t="shared" si="5"/>
        <v>30</v>
      </c>
      <c r="Q41" s="12">
        <f t="shared" si="5"/>
        <v>30</v>
      </c>
    </row>
    <row r="42" spans="2:24" x14ac:dyDescent="0.3">
      <c r="C42" s="34"/>
      <c r="D42" s="34"/>
      <c r="E42" s="3"/>
      <c r="H42" s="37" t="s">
        <v>79</v>
      </c>
      <c r="I42" s="37"/>
      <c r="J42" s="13">
        <f t="shared" ref="J42:Q42" si="6">J39/J41</f>
        <v>0.76666666666666672</v>
      </c>
      <c r="K42" s="14">
        <f t="shared" si="6"/>
        <v>0.6333333333333333</v>
      </c>
      <c r="L42" s="14">
        <f t="shared" si="6"/>
        <v>0.6</v>
      </c>
      <c r="M42" s="14">
        <f t="shared" si="6"/>
        <v>0.7</v>
      </c>
      <c r="N42" s="14">
        <f t="shared" si="6"/>
        <v>0.6333333333333333</v>
      </c>
      <c r="O42" s="14">
        <f t="shared" si="6"/>
        <v>0.66666666666666663</v>
      </c>
      <c r="P42" s="14">
        <f t="shared" si="6"/>
        <v>0</v>
      </c>
      <c r="Q42" s="14">
        <f t="shared" si="6"/>
        <v>0.43333333333333335</v>
      </c>
    </row>
    <row r="43" spans="2:24" x14ac:dyDescent="0.3">
      <c r="C43" s="34"/>
      <c r="D43" s="34"/>
      <c r="E43" s="3"/>
      <c r="H43" s="37" t="s">
        <v>80</v>
      </c>
      <c r="I43" s="37"/>
      <c r="J43" s="13">
        <f t="shared" ref="J43:Q43" si="7">J40/J41</f>
        <v>0.23333333333333334</v>
      </c>
      <c r="K43" s="13">
        <f t="shared" si="7"/>
        <v>0.36666666666666664</v>
      </c>
      <c r="L43" s="14">
        <f t="shared" si="7"/>
        <v>0.4</v>
      </c>
      <c r="M43" s="14">
        <f t="shared" si="7"/>
        <v>0.3</v>
      </c>
      <c r="N43" s="14">
        <f t="shared" si="7"/>
        <v>0.36666666666666664</v>
      </c>
      <c r="O43" s="14">
        <f t="shared" si="7"/>
        <v>0.33333333333333331</v>
      </c>
      <c r="P43" s="14">
        <f t="shared" si="7"/>
        <v>1</v>
      </c>
      <c r="Q43" s="14">
        <f t="shared" si="7"/>
        <v>0.56666666666666665</v>
      </c>
    </row>
    <row r="44" spans="2:24" x14ac:dyDescent="0.3">
      <c r="C44" s="34"/>
      <c r="D44" s="34"/>
      <c r="E44" s="11"/>
    </row>
    <row r="45" spans="2:24" x14ac:dyDescent="0.3">
      <c r="C45" s="3"/>
      <c r="D45" s="3"/>
      <c r="E45" s="11"/>
    </row>
    <row r="46" spans="2:24" x14ac:dyDescent="0.3">
      <c r="J46" s="38" t="s">
        <v>10</v>
      </c>
      <c r="K46" s="38"/>
      <c r="L46" s="38"/>
      <c r="M46" s="38"/>
      <c r="N46" s="38"/>
      <c r="O46" s="38"/>
      <c r="P46" s="38"/>
    </row>
    <row r="47" spans="2:24" x14ac:dyDescent="0.3">
      <c r="J47" s="39" t="s">
        <v>81</v>
      </c>
      <c r="K47" s="39"/>
      <c r="L47" s="39"/>
      <c r="M47" s="39"/>
      <c r="N47" s="39"/>
      <c r="O47" s="39"/>
      <c r="P47" s="39"/>
    </row>
  </sheetData>
  <sortState xmlns:xlrd2="http://schemas.microsoft.com/office/spreadsheetml/2017/richdata2" ref="X9:X38">
    <sortCondition descending="1" ref="X9:X38"/>
  </sortState>
  <mergeCells count="52">
    <mergeCell ref="J47:P47"/>
    <mergeCell ref="C42:D42"/>
    <mergeCell ref="H42:I42"/>
    <mergeCell ref="C43:D43"/>
    <mergeCell ref="H43:I43"/>
    <mergeCell ref="C44:D44"/>
    <mergeCell ref="J46:P46"/>
    <mergeCell ref="C41:E41"/>
    <mergeCell ref="H41:I41"/>
    <mergeCell ref="D32:I32"/>
    <mergeCell ref="D33:I33"/>
    <mergeCell ref="D34:I34"/>
    <mergeCell ref="D35:I35"/>
    <mergeCell ref="D36:I36"/>
    <mergeCell ref="D37:I37"/>
    <mergeCell ref="D38:I38"/>
    <mergeCell ref="C39:D39"/>
    <mergeCell ref="H39:I39"/>
    <mergeCell ref="C40:D40"/>
    <mergeCell ref="H40:I40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1.5354330708661417" bottom="1.5354330708661417" header="1.1417322834645669" footer="1.1417322834645669"/>
  <pageSetup paperSize="9" scale="75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35"/>
  <sheetViews>
    <sheetView topLeftCell="G6" workbookViewId="0">
      <selection activeCell="R9" sqref="R9:T9"/>
    </sheetView>
  </sheetViews>
  <sheetFormatPr baseColWidth="10" defaultRowHeight="14.4" x14ac:dyDescent="0.3"/>
  <cols>
    <col min="1" max="1" width="1.19921875" style="1" customWidth="1"/>
    <col min="2" max="2" width="4.69921875" style="1" customWidth="1"/>
    <col min="3" max="3" width="10.296875" style="1" customWidth="1"/>
    <col min="4" max="9" width="7.296875" style="1" customWidth="1"/>
    <col min="10" max="10" width="6.69921875" style="1" customWidth="1"/>
    <col min="11" max="12" width="5.3984375" style="1" customWidth="1"/>
    <col min="13" max="13" width="6.09765625" style="1" customWidth="1"/>
    <col min="14" max="16" width="5.3984375" style="1" customWidth="1"/>
    <col min="17" max="17" width="8.296875" style="1" customWidth="1"/>
    <col min="18" max="19" width="5.3984375" style="1" customWidth="1"/>
    <col min="20" max="1024" width="10.09765625" style="1" customWidth="1"/>
  </cols>
  <sheetData>
    <row r="2" spans="2:20" ht="15.6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20" x14ac:dyDescent="0.3">
      <c r="C3" s="29" t="s">
        <v>1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"/>
      <c r="R3" s="3"/>
    </row>
    <row r="4" spans="2:20" x14ac:dyDescent="0.3">
      <c r="C4" s="1" t="s">
        <v>2</v>
      </c>
      <c r="D4" s="30" t="s">
        <v>221</v>
      </c>
      <c r="E4" s="30"/>
      <c r="F4" s="30"/>
      <c r="G4" s="30"/>
      <c r="I4" s="1" t="s">
        <v>4</v>
      </c>
      <c r="J4" s="25" t="s">
        <v>219</v>
      </c>
      <c r="K4" s="25"/>
      <c r="M4" s="1" t="s">
        <v>6</v>
      </c>
      <c r="N4" s="31">
        <v>45100</v>
      </c>
      <c r="O4" s="31"/>
    </row>
    <row r="5" spans="2:20" ht="6.75" customHeight="1" x14ac:dyDescent="0.3">
      <c r="D5" s="4"/>
      <c r="E5" s="4"/>
      <c r="F5" s="4"/>
      <c r="G5" s="4"/>
    </row>
    <row r="6" spans="2:20" x14ac:dyDescent="0.3">
      <c r="C6" s="1" t="s">
        <v>7</v>
      </c>
      <c r="D6" s="25" t="s">
        <v>144</v>
      </c>
      <c r="E6" s="25"/>
      <c r="F6" s="25"/>
      <c r="G6" s="25"/>
      <c r="I6" s="26" t="s">
        <v>9</v>
      </c>
      <c r="J6" s="26"/>
      <c r="K6" s="27" t="s">
        <v>10</v>
      </c>
      <c r="L6" s="27"/>
      <c r="M6" s="27"/>
      <c r="N6" s="27"/>
      <c r="O6" s="27"/>
      <c r="P6" s="27"/>
    </row>
    <row r="7" spans="2:20" ht="11.25" customHeight="1" x14ac:dyDescent="0.3"/>
    <row r="8" spans="2:20" x14ac:dyDescent="0.3">
      <c r="B8" s="5" t="s">
        <v>11</v>
      </c>
      <c r="C8" s="5" t="s">
        <v>12</v>
      </c>
      <c r="D8" s="33" t="s">
        <v>13</v>
      </c>
      <c r="E8" s="33"/>
      <c r="F8" s="33"/>
      <c r="G8" s="33"/>
      <c r="H8" s="33"/>
      <c r="I8" s="33"/>
      <c r="J8" s="6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  <c r="Q8" s="7" t="s">
        <v>21</v>
      </c>
    </row>
    <row r="9" spans="2:20" x14ac:dyDescent="0.3">
      <c r="B9" s="9">
        <v>1</v>
      </c>
      <c r="C9" s="9" t="s">
        <v>22</v>
      </c>
      <c r="D9" s="41" t="s">
        <v>85</v>
      </c>
      <c r="E9" s="41"/>
      <c r="F9" s="41"/>
      <c r="G9" s="41"/>
      <c r="H9" s="41"/>
      <c r="I9" s="41"/>
      <c r="J9" s="6">
        <v>70</v>
      </c>
      <c r="K9" s="6">
        <v>70</v>
      </c>
      <c r="L9" s="6">
        <v>0</v>
      </c>
      <c r="M9" s="6">
        <v>70</v>
      </c>
      <c r="N9" s="6">
        <v>0</v>
      </c>
      <c r="O9" s="6">
        <v>0</v>
      </c>
      <c r="P9" s="6">
        <v>0</v>
      </c>
      <c r="Q9" s="8">
        <f t="shared" ref="Q9:Q26" si="0">SUM(J9:P9)/5</f>
        <v>42</v>
      </c>
      <c r="R9" s="1">
        <f>AVERAGE('MATERIA 3 Evaluación de Impacto'!L9:L26)</f>
        <v>51.666666666666664</v>
      </c>
      <c r="S9" s="1">
        <f>AVERAGE('MATERIA 3 Evaluación de Impacto'!M9:M26)</f>
        <v>59.944444444444443</v>
      </c>
      <c r="T9" s="1">
        <f>AVERAGE('MATERIA 3 Evaluación de Impacto'!N9:N26)</f>
        <v>48.277777777777779</v>
      </c>
    </row>
    <row r="10" spans="2:20" x14ac:dyDescent="0.3">
      <c r="B10" s="9">
        <f t="shared" ref="B10:B26" si="1">B9+1</f>
        <v>2</v>
      </c>
      <c r="C10" s="9" t="s">
        <v>145</v>
      </c>
      <c r="D10" s="41" t="s">
        <v>146</v>
      </c>
      <c r="E10" s="41"/>
      <c r="F10" s="41"/>
      <c r="G10" s="41"/>
      <c r="H10" s="41"/>
      <c r="I10" s="41"/>
      <c r="J10" s="6">
        <v>0</v>
      </c>
      <c r="K10" s="6">
        <v>75</v>
      </c>
      <c r="L10" s="6">
        <v>75</v>
      </c>
      <c r="M10" s="6">
        <v>75</v>
      </c>
      <c r="N10" s="6">
        <v>82</v>
      </c>
      <c r="O10" s="6">
        <v>0</v>
      </c>
      <c r="P10" s="6">
        <v>0</v>
      </c>
      <c r="Q10" s="8">
        <f t="shared" si="0"/>
        <v>61.4</v>
      </c>
      <c r="S10" s="6"/>
    </row>
    <row r="11" spans="2:20" x14ac:dyDescent="0.3">
      <c r="B11" s="9">
        <f t="shared" si="1"/>
        <v>3</v>
      </c>
      <c r="C11" s="9" t="s">
        <v>147</v>
      </c>
      <c r="D11" s="16" t="s">
        <v>148</v>
      </c>
      <c r="E11" s="16"/>
      <c r="F11" s="16"/>
      <c r="G11" s="16"/>
      <c r="H11" s="16"/>
      <c r="I11" s="16"/>
      <c r="J11" s="6">
        <v>83</v>
      </c>
      <c r="K11" s="6">
        <v>85</v>
      </c>
      <c r="L11" s="6">
        <v>75</v>
      </c>
      <c r="M11" s="6">
        <v>83</v>
      </c>
      <c r="N11" s="6">
        <v>80</v>
      </c>
      <c r="O11" s="6">
        <v>0</v>
      </c>
      <c r="P11" s="6">
        <v>0</v>
      </c>
      <c r="Q11" s="8">
        <f t="shared" si="0"/>
        <v>81.2</v>
      </c>
      <c r="S11" s="6"/>
    </row>
    <row r="12" spans="2:20" x14ac:dyDescent="0.3">
      <c r="B12" s="9">
        <f t="shared" si="1"/>
        <v>4</v>
      </c>
      <c r="C12" s="9" t="s">
        <v>149</v>
      </c>
      <c r="D12" s="17" t="s">
        <v>150</v>
      </c>
      <c r="E12" s="17"/>
      <c r="F12" s="17"/>
      <c r="G12" s="17"/>
      <c r="H12" s="17"/>
      <c r="I12" s="17"/>
      <c r="J12" s="6">
        <v>90</v>
      </c>
      <c r="K12" s="6">
        <v>80</v>
      </c>
      <c r="L12" s="6">
        <v>80</v>
      </c>
      <c r="M12" s="6">
        <v>80</v>
      </c>
      <c r="N12" s="6">
        <v>88</v>
      </c>
      <c r="O12" s="6">
        <v>0</v>
      </c>
      <c r="P12" s="6">
        <v>0</v>
      </c>
      <c r="Q12" s="8">
        <f t="shared" si="0"/>
        <v>83.6</v>
      </c>
      <c r="S12" s="6"/>
    </row>
    <row r="13" spans="2:20" x14ac:dyDescent="0.3">
      <c r="B13" s="9">
        <f t="shared" si="1"/>
        <v>5</v>
      </c>
      <c r="C13" s="9" t="s">
        <v>151</v>
      </c>
      <c r="D13" s="17" t="s">
        <v>152</v>
      </c>
      <c r="E13" s="17"/>
      <c r="F13" s="17"/>
      <c r="G13" s="17"/>
      <c r="H13" s="17"/>
      <c r="I13" s="17"/>
      <c r="J13" s="6">
        <v>75</v>
      </c>
      <c r="K13" s="6">
        <v>85</v>
      </c>
      <c r="L13" s="6">
        <v>80</v>
      </c>
      <c r="M13" s="6">
        <v>90</v>
      </c>
      <c r="N13" s="6">
        <v>95</v>
      </c>
      <c r="O13" s="6">
        <v>0</v>
      </c>
      <c r="P13" s="6">
        <v>0</v>
      </c>
      <c r="Q13" s="8">
        <f t="shared" si="0"/>
        <v>85</v>
      </c>
      <c r="S13" s="6"/>
    </row>
    <row r="14" spans="2:20" x14ac:dyDescent="0.3">
      <c r="B14" s="9">
        <f t="shared" si="1"/>
        <v>6</v>
      </c>
      <c r="C14" s="9" t="s">
        <v>153</v>
      </c>
      <c r="D14" s="17" t="s">
        <v>154</v>
      </c>
      <c r="E14" s="17"/>
      <c r="F14" s="17"/>
      <c r="G14" s="17"/>
      <c r="H14" s="17"/>
      <c r="I14" s="17"/>
      <c r="J14" s="6">
        <v>0</v>
      </c>
      <c r="K14" s="6">
        <v>70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8">
        <f t="shared" si="0"/>
        <v>14</v>
      </c>
      <c r="S14" s="6"/>
    </row>
    <row r="15" spans="2:20" x14ac:dyDescent="0.3">
      <c r="B15" s="9">
        <f t="shared" si="1"/>
        <v>7</v>
      </c>
      <c r="C15" s="9" t="s">
        <v>155</v>
      </c>
      <c r="D15" s="16" t="s">
        <v>156</v>
      </c>
      <c r="E15" s="16"/>
      <c r="F15" s="17"/>
      <c r="G15" s="17"/>
      <c r="H15" s="17"/>
      <c r="I15" s="17"/>
      <c r="J15" s="6">
        <v>70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8">
        <f t="shared" si="0"/>
        <v>14</v>
      </c>
      <c r="S15" s="6"/>
    </row>
    <row r="16" spans="2:20" x14ac:dyDescent="0.3">
      <c r="B16" s="9">
        <f t="shared" si="1"/>
        <v>8</v>
      </c>
      <c r="C16" s="3" t="s">
        <v>157</v>
      </c>
      <c r="D16" s="1" t="s">
        <v>158</v>
      </c>
      <c r="F16" s="16"/>
      <c r="G16" s="16"/>
      <c r="H16" s="17"/>
      <c r="I16" s="17"/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8">
        <f t="shared" si="0"/>
        <v>0</v>
      </c>
      <c r="S16" s="6"/>
    </row>
    <row r="17" spans="2:19" x14ac:dyDescent="0.3">
      <c r="B17" s="18">
        <f t="shared" si="1"/>
        <v>9</v>
      </c>
      <c r="C17" s="6" t="s">
        <v>149</v>
      </c>
      <c r="D17" s="5" t="s">
        <v>159</v>
      </c>
      <c r="E17" s="19"/>
      <c r="F17" s="17"/>
      <c r="G17" s="17"/>
      <c r="H17" s="16"/>
      <c r="I17" s="16"/>
      <c r="J17" s="6">
        <v>96</v>
      </c>
      <c r="K17" s="6">
        <v>95</v>
      </c>
      <c r="L17" s="6">
        <v>85</v>
      </c>
      <c r="M17" s="6">
        <v>100</v>
      </c>
      <c r="N17" s="6">
        <v>90</v>
      </c>
      <c r="O17" s="6">
        <v>0</v>
      </c>
      <c r="P17" s="6">
        <v>0</v>
      </c>
      <c r="Q17" s="8">
        <f t="shared" si="0"/>
        <v>93.2</v>
      </c>
      <c r="S17" s="6"/>
    </row>
    <row r="18" spans="2:19" x14ac:dyDescent="0.3">
      <c r="B18" s="9">
        <f t="shared" si="1"/>
        <v>10</v>
      </c>
      <c r="C18" s="20" t="s">
        <v>160</v>
      </c>
      <c r="D18" s="21" t="s">
        <v>161</v>
      </c>
      <c r="E18" s="17"/>
      <c r="F18" s="17"/>
      <c r="G18" s="17"/>
      <c r="H18" s="17"/>
      <c r="I18" s="17"/>
      <c r="J18" s="6">
        <v>72</v>
      </c>
      <c r="K18" s="6">
        <v>75</v>
      </c>
      <c r="L18" s="6">
        <v>70</v>
      </c>
      <c r="M18" s="6">
        <v>70</v>
      </c>
      <c r="N18" s="6">
        <v>74</v>
      </c>
      <c r="O18" s="6">
        <v>0</v>
      </c>
      <c r="P18" s="6">
        <v>0</v>
      </c>
      <c r="Q18" s="8">
        <f t="shared" si="0"/>
        <v>72.2</v>
      </c>
      <c r="S18" s="6"/>
    </row>
    <row r="19" spans="2:19" x14ac:dyDescent="0.3">
      <c r="B19" s="9">
        <f t="shared" si="1"/>
        <v>11</v>
      </c>
      <c r="C19" s="9" t="s">
        <v>162</v>
      </c>
      <c r="D19" s="17" t="s">
        <v>163</v>
      </c>
      <c r="E19" s="17"/>
      <c r="F19" s="17"/>
      <c r="G19" s="17"/>
      <c r="H19" s="17"/>
      <c r="I19" s="17"/>
      <c r="J19" s="6">
        <v>70</v>
      </c>
      <c r="K19" s="6">
        <v>0</v>
      </c>
      <c r="L19" s="6">
        <v>0</v>
      </c>
      <c r="M19" s="6">
        <v>70</v>
      </c>
      <c r="N19" s="6">
        <v>0</v>
      </c>
      <c r="O19" s="6">
        <v>0</v>
      </c>
      <c r="P19" s="6">
        <v>0</v>
      </c>
      <c r="Q19" s="8">
        <f t="shared" si="0"/>
        <v>28</v>
      </c>
      <c r="S19" s="6"/>
    </row>
    <row r="20" spans="2:19" x14ac:dyDescent="0.3">
      <c r="B20" s="9">
        <f t="shared" si="1"/>
        <v>12</v>
      </c>
      <c r="C20" s="9" t="s">
        <v>164</v>
      </c>
      <c r="D20" s="17" t="s">
        <v>165</v>
      </c>
      <c r="E20" s="17"/>
      <c r="F20" s="16"/>
      <c r="G20" s="17"/>
      <c r="H20" s="17"/>
      <c r="I20" s="17"/>
      <c r="J20" s="6">
        <v>86</v>
      </c>
      <c r="K20" s="6">
        <v>90</v>
      </c>
      <c r="L20" s="6">
        <v>75</v>
      </c>
      <c r="M20" s="6">
        <v>83</v>
      </c>
      <c r="N20" s="6">
        <v>80</v>
      </c>
      <c r="O20" s="6">
        <v>0</v>
      </c>
      <c r="P20" s="6">
        <v>0</v>
      </c>
      <c r="Q20" s="8">
        <f t="shared" si="0"/>
        <v>82.8</v>
      </c>
      <c r="S20" s="6"/>
    </row>
    <row r="21" spans="2:19" x14ac:dyDescent="0.3">
      <c r="B21" s="9">
        <f t="shared" si="1"/>
        <v>13</v>
      </c>
      <c r="C21" s="9" t="s">
        <v>166</v>
      </c>
      <c r="D21" s="17" t="s">
        <v>167</v>
      </c>
      <c r="E21" s="17"/>
      <c r="F21" s="17"/>
      <c r="G21" s="16"/>
      <c r="H21" s="17"/>
      <c r="I21" s="17"/>
      <c r="J21" s="6">
        <v>70</v>
      </c>
      <c r="K21" s="6">
        <v>0</v>
      </c>
      <c r="L21" s="6">
        <v>70</v>
      </c>
      <c r="M21" s="6">
        <v>0</v>
      </c>
      <c r="N21" s="6">
        <v>0</v>
      </c>
      <c r="O21" s="6">
        <v>0</v>
      </c>
      <c r="P21" s="6">
        <v>0</v>
      </c>
      <c r="Q21" s="8">
        <f t="shared" si="0"/>
        <v>28</v>
      </c>
      <c r="S21" s="6"/>
    </row>
    <row r="22" spans="2:19" x14ac:dyDescent="0.3">
      <c r="B22" s="9">
        <f t="shared" si="1"/>
        <v>14</v>
      </c>
      <c r="C22" s="9" t="s">
        <v>168</v>
      </c>
      <c r="D22" s="17" t="s">
        <v>169</v>
      </c>
      <c r="E22" s="17"/>
      <c r="F22" s="17"/>
      <c r="G22" s="17"/>
      <c r="H22" s="16"/>
      <c r="I22" s="16"/>
      <c r="J22" s="6">
        <v>95</v>
      </c>
      <c r="K22" s="6">
        <v>96</v>
      </c>
      <c r="L22" s="6">
        <v>85</v>
      </c>
      <c r="M22" s="6">
        <v>95</v>
      </c>
      <c r="N22" s="6">
        <v>95</v>
      </c>
      <c r="O22" s="6">
        <v>0</v>
      </c>
      <c r="P22" s="6">
        <v>0</v>
      </c>
      <c r="Q22" s="8">
        <f t="shared" si="0"/>
        <v>93.2</v>
      </c>
      <c r="S22" s="6"/>
    </row>
    <row r="23" spans="2:19" x14ac:dyDescent="0.3">
      <c r="B23" s="9">
        <f t="shared" si="1"/>
        <v>15</v>
      </c>
      <c r="C23" s="9" t="s">
        <v>170</v>
      </c>
      <c r="D23" s="17" t="s">
        <v>171</v>
      </c>
      <c r="E23" s="17"/>
      <c r="F23" s="17"/>
      <c r="G23" s="17"/>
      <c r="H23" s="17"/>
      <c r="I23" s="17"/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8">
        <f t="shared" si="0"/>
        <v>0</v>
      </c>
      <c r="S23" s="6"/>
    </row>
    <row r="24" spans="2:19" x14ac:dyDescent="0.3">
      <c r="B24" s="9">
        <f t="shared" si="1"/>
        <v>16</v>
      </c>
      <c r="C24" s="9" t="s">
        <v>172</v>
      </c>
      <c r="D24" s="17" t="s">
        <v>173</v>
      </c>
      <c r="E24" s="17"/>
      <c r="F24" s="17"/>
      <c r="G24" s="17"/>
      <c r="H24" s="17"/>
      <c r="I24" s="17"/>
      <c r="J24" s="6">
        <v>90</v>
      </c>
      <c r="K24" s="6">
        <v>95</v>
      </c>
      <c r="L24" s="6">
        <v>80</v>
      </c>
      <c r="M24" s="6">
        <v>100</v>
      </c>
      <c r="N24" s="6">
        <v>95</v>
      </c>
      <c r="O24" s="6">
        <v>0</v>
      </c>
      <c r="P24" s="6">
        <v>0</v>
      </c>
      <c r="Q24" s="8">
        <f t="shared" si="0"/>
        <v>92</v>
      </c>
      <c r="S24" s="6"/>
    </row>
    <row r="25" spans="2:19" x14ac:dyDescent="0.3">
      <c r="B25" s="9">
        <f t="shared" si="1"/>
        <v>17</v>
      </c>
      <c r="C25" s="9" t="s">
        <v>174</v>
      </c>
      <c r="D25" s="17" t="s">
        <v>175</v>
      </c>
      <c r="E25" s="17"/>
      <c r="G25" s="17"/>
      <c r="H25" s="17"/>
      <c r="I25" s="17"/>
      <c r="J25" s="6">
        <v>93</v>
      </c>
      <c r="K25" s="6">
        <v>95</v>
      </c>
      <c r="L25" s="6">
        <v>80</v>
      </c>
      <c r="M25" s="6">
        <v>93</v>
      </c>
      <c r="N25" s="6">
        <v>90</v>
      </c>
      <c r="O25" s="6">
        <v>0</v>
      </c>
      <c r="P25" s="6">
        <v>0</v>
      </c>
      <c r="Q25" s="8">
        <f t="shared" si="0"/>
        <v>90.2</v>
      </c>
      <c r="S25" s="6"/>
    </row>
    <row r="26" spans="2:19" x14ac:dyDescent="0.3">
      <c r="B26" s="9">
        <f t="shared" si="1"/>
        <v>18</v>
      </c>
      <c r="C26" s="9" t="s">
        <v>176</v>
      </c>
      <c r="D26" s="17" t="s">
        <v>177</v>
      </c>
      <c r="F26" s="17"/>
      <c r="G26" s="17"/>
      <c r="H26" s="17"/>
      <c r="I26" s="17"/>
      <c r="J26" s="6">
        <v>70</v>
      </c>
      <c r="K26" s="6">
        <v>85</v>
      </c>
      <c r="L26" s="6">
        <v>75</v>
      </c>
      <c r="M26" s="6">
        <v>70</v>
      </c>
      <c r="N26" s="6">
        <v>0</v>
      </c>
      <c r="O26" s="6">
        <v>0</v>
      </c>
      <c r="P26" s="6">
        <v>0</v>
      </c>
      <c r="Q26" s="8">
        <f t="shared" si="0"/>
        <v>60</v>
      </c>
      <c r="S26" s="6"/>
    </row>
    <row r="27" spans="2:19" x14ac:dyDescent="0.3">
      <c r="C27" s="34"/>
      <c r="D27" s="34"/>
      <c r="E27" s="3"/>
      <c r="H27" s="35" t="s">
        <v>76</v>
      </c>
      <c r="I27" s="35"/>
      <c r="J27" s="10">
        <f t="shared" ref="J27:Q27" si="2">COUNTIF(J9:J26,"&gt;=70")</f>
        <v>14</v>
      </c>
      <c r="K27" s="10">
        <f t="shared" si="2"/>
        <v>13</v>
      </c>
      <c r="L27" s="10">
        <f t="shared" si="2"/>
        <v>12</v>
      </c>
      <c r="M27" s="10">
        <f t="shared" si="2"/>
        <v>13</v>
      </c>
      <c r="N27" s="10">
        <f t="shared" si="2"/>
        <v>10</v>
      </c>
      <c r="O27" s="10">
        <f t="shared" si="2"/>
        <v>0</v>
      </c>
      <c r="P27" s="10">
        <f t="shared" si="2"/>
        <v>0</v>
      </c>
      <c r="Q27" s="15">
        <f t="shared" si="2"/>
        <v>9</v>
      </c>
    </row>
    <row r="28" spans="2:19" x14ac:dyDescent="0.3">
      <c r="C28" s="34"/>
      <c r="D28" s="34"/>
      <c r="E28" s="11"/>
      <c r="H28" s="36" t="s">
        <v>77</v>
      </c>
      <c r="I28" s="36"/>
      <c r="J28" s="12">
        <f t="shared" ref="J28:Q28" si="3">COUNTIF(J9:J26,"&lt;70")</f>
        <v>4</v>
      </c>
      <c r="K28" s="12">
        <f t="shared" si="3"/>
        <v>5</v>
      </c>
      <c r="L28" s="12">
        <f t="shared" si="3"/>
        <v>6</v>
      </c>
      <c r="M28" s="12">
        <f t="shared" si="3"/>
        <v>5</v>
      </c>
      <c r="N28" s="12">
        <f t="shared" si="3"/>
        <v>8</v>
      </c>
      <c r="O28" s="12">
        <f t="shared" si="3"/>
        <v>18</v>
      </c>
      <c r="P28" s="12">
        <f t="shared" si="3"/>
        <v>18</v>
      </c>
      <c r="Q28" s="12">
        <f t="shared" si="3"/>
        <v>9</v>
      </c>
    </row>
    <row r="29" spans="2:19" x14ac:dyDescent="0.3">
      <c r="C29" s="34"/>
      <c r="D29" s="34"/>
      <c r="E29" s="34"/>
      <c r="H29" s="36" t="s">
        <v>78</v>
      </c>
      <c r="I29" s="36"/>
      <c r="J29" s="12">
        <f t="shared" ref="J29:Q29" si="4">COUNT(J9:J26)</f>
        <v>18</v>
      </c>
      <c r="K29" s="12">
        <f t="shared" si="4"/>
        <v>18</v>
      </c>
      <c r="L29" s="12">
        <f t="shared" si="4"/>
        <v>18</v>
      </c>
      <c r="M29" s="12">
        <f t="shared" si="4"/>
        <v>18</v>
      </c>
      <c r="N29" s="12">
        <f t="shared" si="4"/>
        <v>18</v>
      </c>
      <c r="O29" s="12">
        <f t="shared" si="4"/>
        <v>18</v>
      </c>
      <c r="P29" s="12">
        <f t="shared" si="4"/>
        <v>18</v>
      </c>
      <c r="Q29" s="12">
        <f t="shared" si="4"/>
        <v>18</v>
      </c>
    </row>
    <row r="30" spans="2:19" x14ac:dyDescent="0.3">
      <c r="C30" s="34"/>
      <c r="D30" s="34"/>
      <c r="E30" s="3"/>
      <c r="H30" s="37" t="s">
        <v>79</v>
      </c>
      <c r="I30" s="37"/>
      <c r="J30" s="13">
        <f t="shared" ref="J30:Q30" si="5">J27/J29</f>
        <v>0.77777777777777779</v>
      </c>
      <c r="K30" s="14">
        <f t="shared" si="5"/>
        <v>0.72222222222222221</v>
      </c>
      <c r="L30" s="14">
        <f t="shared" si="5"/>
        <v>0.66666666666666663</v>
      </c>
      <c r="M30" s="14">
        <f t="shared" si="5"/>
        <v>0.72222222222222221</v>
      </c>
      <c r="N30" s="14">
        <f t="shared" si="5"/>
        <v>0.55555555555555558</v>
      </c>
      <c r="O30" s="14">
        <f t="shared" si="5"/>
        <v>0</v>
      </c>
      <c r="P30" s="14">
        <f t="shared" si="5"/>
        <v>0</v>
      </c>
      <c r="Q30" s="14">
        <f t="shared" si="5"/>
        <v>0.5</v>
      </c>
    </row>
    <row r="31" spans="2:19" x14ac:dyDescent="0.3">
      <c r="C31" s="34"/>
      <c r="D31" s="34"/>
      <c r="E31" s="3"/>
      <c r="H31" s="37" t="s">
        <v>80</v>
      </c>
      <c r="I31" s="37"/>
      <c r="J31" s="13">
        <f t="shared" ref="J31:Q31" si="6">J28/J29</f>
        <v>0.22222222222222221</v>
      </c>
      <c r="K31" s="13">
        <f t="shared" si="6"/>
        <v>0.27777777777777779</v>
      </c>
      <c r="L31" s="14">
        <f t="shared" si="6"/>
        <v>0.33333333333333331</v>
      </c>
      <c r="M31" s="14">
        <f t="shared" si="6"/>
        <v>0.27777777777777779</v>
      </c>
      <c r="N31" s="14">
        <f t="shared" si="6"/>
        <v>0.44444444444444442</v>
      </c>
      <c r="O31" s="14">
        <f t="shared" si="6"/>
        <v>1</v>
      </c>
      <c r="P31" s="14">
        <f t="shared" si="6"/>
        <v>1</v>
      </c>
      <c r="Q31" s="14">
        <f t="shared" si="6"/>
        <v>0.5</v>
      </c>
    </row>
    <row r="32" spans="2:19" x14ac:dyDescent="0.3">
      <c r="C32" s="34"/>
      <c r="D32" s="34"/>
      <c r="E32" s="11"/>
    </row>
    <row r="33" spans="3:16" x14ac:dyDescent="0.3">
      <c r="C33" s="3"/>
      <c r="D33" s="3"/>
      <c r="E33" s="11"/>
    </row>
    <row r="34" spans="3:16" x14ac:dyDescent="0.3">
      <c r="J34" s="38" t="s">
        <v>10</v>
      </c>
      <c r="K34" s="38"/>
      <c r="L34" s="38"/>
      <c r="M34" s="38"/>
      <c r="N34" s="38"/>
      <c r="O34" s="38"/>
      <c r="P34" s="38"/>
    </row>
    <row r="35" spans="3:16" x14ac:dyDescent="0.3">
      <c r="J35" s="39" t="s">
        <v>81</v>
      </c>
      <c r="K35" s="39"/>
      <c r="L35" s="39"/>
      <c r="M35" s="39"/>
      <c r="N35" s="39"/>
      <c r="O35" s="39"/>
      <c r="P35" s="39"/>
    </row>
  </sheetData>
  <sortState xmlns:xlrd2="http://schemas.microsoft.com/office/spreadsheetml/2017/richdata2" ref="S9:S26">
    <sortCondition descending="1" ref="S9:S26"/>
  </sortState>
  <mergeCells count="24">
    <mergeCell ref="C32:D32"/>
    <mergeCell ref="J34:P34"/>
    <mergeCell ref="J35:P35"/>
    <mergeCell ref="C29:E29"/>
    <mergeCell ref="H29:I29"/>
    <mergeCell ref="C30:D30"/>
    <mergeCell ref="H30:I30"/>
    <mergeCell ref="C31:D31"/>
    <mergeCell ref="H31:I31"/>
    <mergeCell ref="C28:D28"/>
    <mergeCell ref="H28:I28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C27:D27"/>
    <mergeCell ref="H27:I27"/>
  </mergeCells>
  <pageMargins left="0.23622047244094491" right="0.23622047244094491" top="1.5354330708661417" bottom="1.5354330708661417" header="1.1417322834645669" footer="1.1417322834645669"/>
  <pageSetup paperSize="9" scale="7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6"/>
  <sheetViews>
    <sheetView tabSelected="1" topLeftCell="I6" workbookViewId="0">
      <selection activeCell="M28" sqref="M28"/>
    </sheetView>
  </sheetViews>
  <sheetFormatPr baseColWidth="10" defaultRowHeight="14.4" x14ac:dyDescent="0.3"/>
  <cols>
    <col min="1" max="1" width="1.19921875" style="1" customWidth="1"/>
    <col min="2" max="2" width="4.69921875" style="1" customWidth="1"/>
    <col min="3" max="3" width="10.296875" style="1" customWidth="1"/>
    <col min="4" max="9" width="7.296875" style="1" customWidth="1"/>
    <col min="10" max="10" width="6.69921875" style="1" customWidth="1"/>
    <col min="11" max="12" width="5.3984375" style="1" customWidth="1"/>
    <col min="13" max="13" width="6.09765625" style="1" customWidth="1"/>
    <col min="14" max="16" width="5.3984375" style="1" customWidth="1"/>
    <col min="17" max="17" width="8.296875" style="1" customWidth="1"/>
    <col min="18" max="19" width="5.3984375" style="1" customWidth="1"/>
    <col min="20" max="1024" width="10.09765625" style="1" customWidth="1"/>
  </cols>
  <sheetData>
    <row r="2" spans="2:20" ht="15.6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20" x14ac:dyDescent="0.3">
      <c r="C3" s="29" t="s">
        <v>1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"/>
      <c r="R3" s="3"/>
    </row>
    <row r="4" spans="2:20" x14ac:dyDescent="0.3">
      <c r="C4" s="1" t="s">
        <v>2</v>
      </c>
      <c r="D4" s="30" t="s">
        <v>178</v>
      </c>
      <c r="E4" s="30"/>
      <c r="F4" s="30"/>
      <c r="G4" s="30"/>
      <c r="I4" s="1" t="s">
        <v>4</v>
      </c>
      <c r="J4" s="25" t="s">
        <v>179</v>
      </c>
      <c r="K4" s="25"/>
      <c r="M4" s="1" t="s">
        <v>6</v>
      </c>
      <c r="N4" s="31">
        <v>45100</v>
      </c>
      <c r="O4" s="31"/>
    </row>
    <row r="5" spans="2:20" ht="6.75" customHeight="1" x14ac:dyDescent="0.3">
      <c r="D5" s="4"/>
      <c r="E5" s="4"/>
      <c r="F5" s="4"/>
      <c r="G5" s="4"/>
    </row>
    <row r="6" spans="2:20" x14ac:dyDescent="0.3">
      <c r="C6" s="1" t="s">
        <v>7</v>
      </c>
      <c r="D6" s="25" t="s">
        <v>180</v>
      </c>
      <c r="E6" s="25"/>
      <c r="F6" s="25"/>
      <c r="G6" s="25"/>
      <c r="I6" s="26" t="s">
        <v>9</v>
      </c>
      <c r="J6" s="26"/>
      <c r="K6" s="27" t="s">
        <v>10</v>
      </c>
      <c r="L6" s="27"/>
      <c r="M6" s="27"/>
      <c r="N6" s="27"/>
      <c r="O6" s="27"/>
      <c r="P6" s="27"/>
    </row>
    <row r="7" spans="2:20" ht="11.25" customHeight="1" x14ac:dyDescent="0.3">
      <c r="S7" s="1" t="s">
        <v>225</v>
      </c>
      <c r="T7" s="1" t="s">
        <v>225</v>
      </c>
    </row>
    <row r="8" spans="2:20" x14ac:dyDescent="0.3">
      <c r="B8" s="22" t="s">
        <v>11</v>
      </c>
      <c r="C8" s="5" t="s">
        <v>12</v>
      </c>
      <c r="D8" s="42" t="s">
        <v>13</v>
      </c>
      <c r="E8" s="42"/>
      <c r="F8" s="42"/>
      <c r="G8" s="42"/>
      <c r="H8" s="42"/>
      <c r="I8" s="42"/>
      <c r="J8" s="6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  <c r="Q8" s="7" t="s">
        <v>21</v>
      </c>
      <c r="S8" s="1" t="s">
        <v>17</v>
      </c>
      <c r="T8" s="1" t="s">
        <v>18</v>
      </c>
    </row>
    <row r="9" spans="2:20" x14ac:dyDescent="0.3">
      <c r="B9" s="18">
        <v>1</v>
      </c>
      <c r="C9" s="6" t="s">
        <v>181</v>
      </c>
      <c r="D9" s="43" t="s">
        <v>182</v>
      </c>
      <c r="E9" s="43"/>
      <c r="F9" s="43"/>
      <c r="G9" s="43"/>
      <c r="H9" s="43"/>
      <c r="I9" s="43"/>
      <c r="J9" s="6">
        <v>90</v>
      </c>
      <c r="K9" s="6">
        <v>84</v>
      </c>
      <c r="L9" s="6">
        <v>85</v>
      </c>
      <c r="M9" s="6">
        <v>86</v>
      </c>
      <c r="N9" s="6">
        <v>90</v>
      </c>
      <c r="O9" s="6">
        <v>0</v>
      </c>
      <c r="P9" s="6">
        <v>0</v>
      </c>
      <c r="Q9" s="8">
        <f t="shared" ref="Q9:Q27" si="0">SUM(J9:P9)/5</f>
        <v>87</v>
      </c>
      <c r="R9" s="1">
        <f>AVERAGE(L9:L27)</f>
        <v>67.368421052631575</v>
      </c>
      <c r="S9" s="1">
        <f t="shared" ref="S9:T9" si="1">AVERAGE(M9:M27)</f>
        <v>63.526315789473685</v>
      </c>
      <c r="T9" s="1">
        <f t="shared" si="1"/>
        <v>67.421052631578945</v>
      </c>
    </row>
    <row r="10" spans="2:20" x14ac:dyDescent="0.3">
      <c r="B10" s="18">
        <f t="shared" ref="B10:B27" si="2">B9+1</f>
        <v>2</v>
      </c>
      <c r="C10" s="6" t="s">
        <v>183</v>
      </c>
      <c r="D10" s="43" t="s">
        <v>184</v>
      </c>
      <c r="E10" s="43"/>
      <c r="F10" s="43"/>
      <c r="G10" s="43"/>
      <c r="H10" s="43"/>
      <c r="I10" s="43"/>
      <c r="J10" s="6">
        <v>82</v>
      </c>
      <c r="K10" s="6">
        <v>80</v>
      </c>
      <c r="L10" s="6">
        <v>85</v>
      </c>
      <c r="M10" s="6">
        <v>86</v>
      </c>
      <c r="N10" s="6">
        <v>90</v>
      </c>
      <c r="O10" s="6">
        <v>0</v>
      </c>
      <c r="P10" s="6">
        <v>0</v>
      </c>
      <c r="Q10" s="8">
        <f t="shared" si="0"/>
        <v>84.6</v>
      </c>
      <c r="S10" s="6"/>
    </row>
    <row r="11" spans="2:20" x14ac:dyDescent="0.3">
      <c r="B11" s="18">
        <f t="shared" si="2"/>
        <v>3</v>
      </c>
      <c r="C11" s="6" t="s">
        <v>185</v>
      </c>
      <c r="D11" s="43" t="s">
        <v>186</v>
      </c>
      <c r="E11" s="43"/>
      <c r="F11" s="43"/>
      <c r="G11" s="43"/>
      <c r="H11" s="43"/>
      <c r="I11" s="43"/>
      <c r="J11" s="6">
        <v>90</v>
      </c>
      <c r="K11" s="6">
        <v>85</v>
      </c>
      <c r="L11" s="6">
        <v>82</v>
      </c>
      <c r="M11" s="6">
        <v>86</v>
      </c>
      <c r="N11" s="6">
        <v>75</v>
      </c>
      <c r="O11" s="6">
        <v>0</v>
      </c>
      <c r="P11" s="6">
        <v>0</v>
      </c>
      <c r="Q11" s="8">
        <f t="shared" si="0"/>
        <v>83.6</v>
      </c>
      <c r="S11" s="6"/>
    </row>
    <row r="12" spans="2:20" x14ac:dyDescent="0.3">
      <c r="B12" s="18">
        <f t="shared" si="2"/>
        <v>4</v>
      </c>
      <c r="C12" s="6" t="s">
        <v>187</v>
      </c>
      <c r="D12" s="43" t="s">
        <v>188</v>
      </c>
      <c r="E12" s="43"/>
      <c r="F12" s="43"/>
      <c r="G12" s="43"/>
      <c r="H12" s="43"/>
      <c r="I12" s="43"/>
      <c r="J12" s="6">
        <v>74</v>
      </c>
      <c r="K12" s="6">
        <v>78</v>
      </c>
      <c r="L12" s="6">
        <v>76</v>
      </c>
      <c r="M12" s="6">
        <v>73</v>
      </c>
      <c r="N12" s="6">
        <v>70</v>
      </c>
      <c r="O12" s="6">
        <v>0</v>
      </c>
      <c r="P12" s="6">
        <v>0</v>
      </c>
      <c r="Q12" s="8">
        <f t="shared" si="0"/>
        <v>74.2</v>
      </c>
      <c r="S12" s="6"/>
    </row>
    <row r="13" spans="2:20" x14ac:dyDescent="0.3">
      <c r="B13" s="18">
        <f t="shared" si="2"/>
        <v>5</v>
      </c>
      <c r="C13" s="6" t="s">
        <v>189</v>
      </c>
      <c r="D13" s="43" t="s">
        <v>190</v>
      </c>
      <c r="E13" s="43"/>
      <c r="F13" s="43"/>
      <c r="G13" s="43"/>
      <c r="H13" s="43"/>
      <c r="I13" s="43"/>
      <c r="J13" s="6">
        <v>92</v>
      </c>
      <c r="K13" s="6">
        <v>90</v>
      </c>
      <c r="L13" s="6">
        <v>85</v>
      </c>
      <c r="M13" s="6">
        <v>85</v>
      </c>
      <c r="N13" s="6">
        <v>90</v>
      </c>
      <c r="O13" s="6">
        <v>0</v>
      </c>
      <c r="P13" s="6">
        <v>0</v>
      </c>
      <c r="Q13" s="8">
        <f t="shared" si="0"/>
        <v>88.4</v>
      </c>
      <c r="S13" s="6"/>
    </row>
    <row r="14" spans="2:20" x14ac:dyDescent="0.3">
      <c r="B14" s="18">
        <f t="shared" si="2"/>
        <v>6</v>
      </c>
      <c r="C14" s="6" t="s">
        <v>191</v>
      </c>
      <c r="D14" s="43" t="s">
        <v>192</v>
      </c>
      <c r="E14" s="43"/>
      <c r="F14" s="43"/>
      <c r="G14" s="43"/>
      <c r="H14" s="43"/>
      <c r="I14" s="43"/>
      <c r="J14" s="6">
        <v>90</v>
      </c>
      <c r="K14" s="6">
        <v>86</v>
      </c>
      <c r="L14" s="6">
        <v>82</v>
      </c>
      <c r="M14" s="6">
        <v>80</v>
      </c>
      <c r="N14" s="6">
        <v>85</v>
      </c>
      <c r="O14" s="6">
        <v>0</v>
      </c>
      <c r="P14" s="6">
        <v>0</v>
      </c>
      <c r="Q14" s="8">
        <f t="shared" si="0"/>
        <v>84.6</v>
      </c>
      <c r="S14" s="6"/>
    </row>
    <row r="15" spans="2:20" x14ac:dyDescent="0.3">
      <c r="B15" s="18">
        <f t="shared" si="2"/>
        <v>7</v>
      </c>
      <c r="C15" s="6" t="s">
        <v>193</v>
      </c>
      <c r="D15" s="43" t="s">
        <v>194</v>
      </c>
      <c r="E15" s="43"/>
      <c r="F15" s="43"/>
      <c r="G15" s="43"/>
      <c r="H15" s="43"/>
      <c r="I15" s="43"/>
      <c r="J15" s="6">
        <v>90</v>
      </c>
      <c r="K15" s="6">
        <v>84</v>
      </c>
      <c r="L15" s="6">
        <v>78</v>
      </c>
      <c r="M15" s="6">
        <v>74</v>
      </c>
      <c r="N15" s="6">
        <v>73</v>
      </c>
      <c r="O15" s="6">
        <v>0</v>
      </c>
      <c r="P15" s="6">
        <v>0</v>
      </c>
      <c r="Q15" s="8">
        <f t="shared" si="0"/>
        <v>79.8</v>
      </c>
      <c r="S15" s="6"/>
    </row>
    <row r="16" spans="2:20" x14ac:dyDescent="0.3">
      <c r="B16" s="18">
        <f t="shared" si="2"/>
        <v>8</v>
      </c>
      <c r="C16" s="6" t="s">
        <v>195</v>
      </c>
      <c r="D16" s="19" t="s">
        <v>196</v>
      </c>
      <c r="E16" s="17"/>
      <c r="F16" s="17"/>
      <c r="G16" s="17"/>
      <c r="H16" s="17"/>
      <c r="I16" s="17"/>
      <c r="J16" s="6">
        <v>0</v>
      </c>
      <c r="K16" s="6">
        <v>0</v>
      </c>
      <c r="L16" s="6">
        <v>0</v>
      </c>
      <c r="M16" s="6">
        <v>74</v>
      </c>
      <c r="N16" s="6">
        <v>70</v>
      </c>
      <c r="O16" s="6">
        <v>0</v>
      </c>
      <c r="P16" s="6">
        <v>0</v>
      </c>
      <c r="Q16" s="8">
        <f t="shared" si="0"/>
        <v>28.8</v>
      </c>
      <c r="S16" s="6"/>
    </row>
    <row r="17" spans="2:19" x14ac:dyDescent="0.3">
      <c r="B17" s="18">
        <f t="shared" si="2"/>
        <v>9</v>
      </c>
      <c r="C17" s="6" t="s">
        <v>197</v>
      </c>
      <c r="D17" s="43" t="s">
        <v>198</v>
      </c>
      <c r="E17" s="43"/>
      <c r="F17" s="43"/>
      <c r="G17" s="43"/>
      <c r="H17" s="43"/>
      <c r="I17" s="43"/>
      <c r="J17" s="6">
        <v>80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8">
        <f t="shared" si="0"/>
        <v>16</v>
      </c>
      <c r="S17" s="6"/>
    </row>
    <row r="18" spans="2:19" x14ac:dyDescent="0.3">
      <c r="B18" s="18">
        <f t="shared" si="2"/>
        <v>10</v>
      </c>
      <c r="C18" s="6" t="s">
        <v>199</v>
      </c>
      <c r="D18" s="23" t="s">
        <v>200</v>
      </c>
      <c r="E18" s="23"/>
      <c r="F18" s="23"/>
      <c r="G18" s="23"/>
      <c r="H18" s="23"/>
      <c r="I18" s="19"/>
      <c r="J18" s="6">
        <v>95</v>
      </c>
      <c r="K18" s="6">
        <v>90</v>
      </c>
      <c r="L18" s="6">
        <v>85</v>
      </c>
      <c r="M18" s="6">
        <v>85</v>
      </c>
      <c r="N18" s="6">
        <v>90</v>
      </c>
      <c r="O18" s="6">
        <v>0</v>
      </c>
      <c r="P18" s="6">
        <v>0</v>
      </c>
      <c r="Q18" s="8">
        <f t="shared" si="0"/>
        <v>89</v>
      </c>
      <c r="S18" s="6"/>
    </row>
    <row r="19" spans="2:19" x14ac:dyDescent="0.3">
      <c r="B19" s="18">
        <f t="shared" si="2"/>
        <v>11</v>
      </c>
      <c r="C19" s="6" t="s">
        <v>201</v>
      </c>
      <c r="D19" s="24" t="s">
        <v>202</v>
      </c>
      <c r="E19" s="16"/>
      <c r="F19" s="16"/>
      <c r="G19" s="16"/>
      <c r="H19" s="16"/>
      <c r="I19" s="24"/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8">
        <f t="shared" si="0"/>
        <v>0</v>
      </c>
      <c r="S19" s="6"/>
    </row>
    <row r="20" spans="2:19" x14ac:dyDescent="0.3">
      <c r="B20" s="18">
        <f t="shared" si="2"/>
        <v>12</v>
      </c>
      <c r="C20" s="6" t="s">
        <v>203</v>
      </c>
      <c r="D20" s="19" t="s">
        <v>204</v>
      </c>
      <c r="E20" s="17"/>
      <c r="F20" s="17"/>
      <c r="G20" s="17"/>
      <c r="H20" s="17"/>
      <c r="I20" s="16"/>
      <c r="J20" s="6">
        <v>76</v>
      </c>
      <c r="K20" s="6">
        <v>0</v>
      </c>
      <c r="L20" s="6">
        <v>75</v>
      </c>
      <c r="M20" s="6">
        <v>74</v>
      </c>
      <c r="N20" s="6">
        <v>70</v>
      </c>
      <c r="O20" s="6">
        <v>0</v>
      </c>
      <c r="P20" s="6">
        <v>0</v>
      </c>
      <c r="Q20" s="8">
        <f t="shared" si="0"/>
        <v>59</v>
      </c>
      <c r="S20" s="6"/>
    </row>
    <row r="21" spans="2:19" x14ac:dyDescent="0.3">
      <c r="B21" s="18">
        <f t="shared" si="2"/>
        <v>13</v>
      </c>
      <c r="C21" s="6" t="s">
        <v>205</v>
      </c>
      <c r="D21" s="24" t="s">
        <v>206</v>
      </c>
      <c r="E21" s="16"/>
      <c r="F21" s="16"/>
      <c r="G21" s="16"/>
      <c r="H21" s="16"/>
      <c r="I21" s="17"/>
      <c r="J21" s="6">
        <v>80</v>
      </c>
      <c r="K21" s="6">
        <v>0</v>
      </c>
      <c r="L21" s="6">
        <v>72</v>
      </c>
      <c r="M21" s="6">
        <v>0</v>
      </c>
      <c r="N21" s="6">
        <v>70</v>
      </c>
      <c r="O21" s="6">
        <v>0</v>
      </c>
      <c r="P21" s="6">
        <v>0</v>
      </c>
      <c r="Q21" s="8">
        <f t="shared" si="0"/>
        <v>44.4</v>
      </c>
      <c r="S21" s="6"/>
    </row>
    <row r="22" spans="2:19" x14ac:dyDescent="0.3">
      <c r="B22" s="18">
        <f t="shared" si="2"/>
        <v>14</v>
      </c>
      <c r="C22" s="6" t="s">
        <v>207</v>
      </c>
      <c r="D22" s="19" t="s">
        <v>208</v>
      </c>
      <c r="E22" s="17"/>
      <c r="F22" s="17"/>
      <c r="G22" s="17"/>
      <c r="H22" s="17"/>
      <c r="I22" s="16"/>
      <c r="J22" s="6">
        <v>87</v>
      </c>
      <c r="K22" s="6">
        <v>84</v>
      </c>
      <c r="L22" s="6">
        <v>80</v>
      </c>
      <c r="M22" s="6">
        <v>80</v>
      </c>
      <c r="N22" s="6">
        <v>85</v>
      </c>
      <c r="O22" s="6">
        <v>0</v>
      </c>
      <c r="P22" s="6">
        <v>0</v>
      </c>
      <c r="Q22" s="8">
        <f t="shared" si="0"/>
        <v>83.2</v>
      </c>
      <c r="S22" s="6"/>
    </row>
    <row r="23" spans="2:19" x14ac:dyDescent="0.3">
      <c r="B23" s="18">
        <f t="shared" si="2"/>
        <v>15</v>
      </c>
      <c r="C23" s="6" t="s">
        <v>209</v>
      </c>
      <c r="D23" s="1" t="s">
        <v>210</v>
      </c>
      <c r="I23" s="17"/>
      <c r="J23" s="6">
        <v>75</v>
      </c>
      <c r="K23" s="6">
        <v>80</v>
      </c>
      <c r="L23" s="6">
        <v>80</v>
      </c>
      <c r="M23" s="6">
        <v>75</v>
      </c>
      <c r="N23" s="6">
        <v>70</v>
      </c>
      <c r="O23" s="6">
        <v>0</v>
      </c>
      <c r="P23" s="6">
        <v>0</v>
      </c>
      <c r="Q23" s="8">
        <f t="shared" si="0"/>
        <v>76</v>
      </c>
      <c r="S23" s="6"/>
    </row>
    <row r="24" spans="2:19" x14ac:dyDescent="0.3">
      <c r="B24" s="18">
        <f t="shared" si="2"/>
        <v>16</v>
      </c>
      <c r="C24" s="6" t="s">
        <v>211</v>
      </c>
      <c r="D24" s="19" t="s">
        <v>212</v>
      </c>
      <c r="E24" s="17"/>
      <c r="F24" s="17"/>
      <c r="G24" s="17"/>
      <c r="H24" s="17"/>
      <c r="I24" s="17"/>
      <c r="J24" s="6">
        <v>90</v>
      </c>
      <c r="K24" s="6">
        <v>92</v>
      </c>
      <c r="L24" s="6">
        <v>84</v>
      </c>
      <c r="M24" s="6">
        <v>86</v>
      </c>
      <c r="N24" s="6">
        <v>90</v>
      </c>
      <c r="O24" s="6">
        <v>0</v>
      </c>
      <c r="P24" s="6">
        <v>0</v>
      </c>
      <c r="Q24" s="8">
        <f t="shared" si="0"/>
        <v>88.4</v>
      </c>
      <c r="S24" s="6"/>
    </row>
    <row r="25" spans="2:19" x14ac:dyDescent="0.3">
      <c r="B25" s="18">
        <f t="shared" si="2"/>
        <v>17</v>
      </c>
      <c r="C25" s="6" t="s">
        <v>213</v>
      </c>
      <c r="D25" s="19" t="s">
        <v>214</v>
      </c>
      <c r="E25" s="17"/>
      <c r="F25" s="17"/>
      <c r="G25" s="17"/>
      <c r="H25" s="17"/>
      <c r="I25" s="17"/>
      <c r="J25" s="6">
        <v>80</v>
      </c>
      <c r="K25" s="6">
        <v>84</v>
      </c>
      <c r="L25" s="6">
        <v>78</v>
      </c>
      <c r="M25" s="6">
        <v>78</v>
      </c>
      <c r="N25" s="6">
        <v>77</v>
      </c>
      <c r="O25" s="6">
        <v>0</v>
      </c>
      <c r="P25" s="6">
        <v>0</v>
      </c>
      <c r="Q25" s="8">
        <f t="shared" si="0"/>
        <v>79.400000000000006</v>
      </c>
      <c r="S25" s="6"/>
    </row>
    <row r="26" spans="2:19" x14ac:dyDescent="0.3">
      <c r="B26" s="18">
        <f t="shared" si="2"/>
        <v>18</v>
      </c>
      <c r="C26" s="6" t="s">
        <v>215</v>
      </c>
      <c r="D26" s="19" t="s">
        <v>216</v>
      </c>
      <c r="E26" s="17"/>
      <c r="F26" s="17"/>
      <c r="G26" s="17"/>
      <c r="H26" s="17"/>
      <c r="I26" s="17"/>
      <c r="J26" s="6">
        <v>78</v>
      </c>
      <c r="K26" s="6">
        <v>80</v>
      </c>
      <c r="L26" s="6">
        <v>75</v>
      </c>
      <c r="M26" s="6">
        <v>0</v>
      </c>
      <c r="N26" s="6">
        <v>0</v>
      </c>
      <c r="O26" s="6">
        <v>0</v>
      </c>
      <c r="P26" s="6">
        <v>0</v>
      </c>
      <c r="Q26" s="8">
        <f t="shared" si="0"/>
        <v>46.6</v>
      </c>
      <c r="S26" s="6"/>
    </row>
    <row r="27" spans="2:19" x14ac:dyDescent="0.3">
      <c r="B27" s="18">
        <f t="shared" si="2"/>
        <v>19</v>
      </c>
      <c r="C27" s="9" t="s">
        <v>217</v>
      </c>
      <c r="D27" s="19" t="s">
        <v>218</v>
      </c>
      <c r="E27" s="17"/>
      <c r="F27" s="17"/>
      <c r="G27" s="17"/>
      <c r="H27" s="17"/>
      <c r="I27" s="17"/>
      <c r="J27" s="6">
        <v>78</v>
      </c>
      <c r="K27" s="6">
        <v>80</v>
      </c>
      <c r="L27" s="6">
        <v>78</v>
      </c>
      <c r="M27" s="6">
        <v>85</v>
      </c>
      <c r="N27" s="6">
        <v>86</v>
      </c>
      <c r="O27" s="6">
        <v>0</v>
      </c>
      <c r="P27" s="6">
        <v>0</v>
      </c>
      <c r="Q27" s="8">
        <f t="shared" si="0"/>
        <v>81.400000000000006</v>
      </c>
      <c r="S27" s="6"/>
    </row>
    <row r="28" spans="2:19" x14ac:dyDescent="0.3">
      <c r="C28" s="34"/>
      <c r="D28" s="34"/>
      <c r="E28" s="3"/>
      <c r="H28" s="35" t="s">
        <v>76</v>
      </c>
      <c r="I28" s="35"/>
      <c r="J28" s="10">
        <f t="shared" ref="J28:Q28" si="3">COUNTIF(J9:J27,"&gt;=70")</f>
        <v>17</v>
      </c>
      <c r="K28" s="10">
        <f t="shared" si="3"/>
        <v>14</v>
      </c>
      <c r="L28" s="10">
        <f t="shared" si="3"/>
        <v>16</v>
      </c>
      <c r="M28" s="10">
        <f t="shared" si="3"/>
        <v>15</v>
      </c>
      <c r="N28" s="10">
        <f t="shared" si="3"/>
        <v>16</v>
      </c>
      <c r="O28" s="10">
        <f t="shared" si="3"/>
        <v>0</v>
      </c>
      <c r="P28" s="10">
        <f t="shared" si="3"/>
        <v>0</v>
      </c>
      <c r="Q28" s="15">
        <f t="shared" si="3"/>
        <v>13</v>
      </c>
    </row>
    <row r="29" spans="2:19" x14ac:dyDescent="0.3">
      <c r="C29" s="34"/>
      <c r="D29" s="34"/>
      <c r="E29" s="11"/>
      <c r="H29" s="36" t="s">
        <v>77</v>
      </c>
      <c r="I29" s="36"/>
      <c r="J29" s="12">
        <f t="shared" ref="J29:Q29" si="4">COUNTIF(J9:J27,"&lt;70")</f>
        <v>2</v>
      </c>
      <c r="K29" s="12">
        <f t="shared" si="4"/>
        <v>5</v>
      </c>
      <c r="L29" s="12">
        <f t="shared" si="4"/>
        <v>3</v>
      </c>
      <c r="M29" s="12">
        <f t="shared" si="4"/>
        <v>4</v>
      </c>
      <c r="N29" s="12">
        <f t="shared" si="4"/>
        <v>3</v>
      </c>
      <c r="O29" s="12">
        <f t="shared" si="4"/>
        <v>19</v>
      </c>
      <c r="P29" s="12">
        <f t="shared" si="4"/>
        <v>19</v>
      </c>
      <c r="Q29" s="12">
        <f t="shared" si="4"/>
        <v>6</v>
      </c>
    </row>
    <row r="30" spans="2:19" x14ac:dyDescent="0.3">
      <c r="C30" s="34"/>
      <c r="D30" s="34"/>
      <c r="E30" s="34"/>
      <c r="H30" s="36" t="s">
        <v>78</v>
      </c>
      <c r="I30" s="36"/>
      <c r="J30" s="12">
        <f t="shared" ref="J30:Q30" si="5">COUNT(J9:J27)</f>
        <v>19</v>
      </c>
      <c r="K30" s="12">
        <f t="shared" si="5"/>
        <v>19</v>
      </c>
      <c r="L30" s="12">
        <f t="shared" si="5"/>
        <v>19</v>
      </c>
      <c r="M30" s="12">
        <f t="shared" si="5"/>
        <v>19</v>
      </c>
      <c r="N30" s="12">
        <f t="shared" si="5"/>
        <v>19</v>
      </c>
      <c r="O30" s="12">
        <f t="shared" si="5"/>
        <v>19</v>
      </c>
      <c r="P30" s="12">
        <f t="shared" si="5"/>
        <v>19</v>
      </c>
      <c r="Q30" s="12">
        <f t="shared" si="5"/>
        <v>19</v>
      </c>
    </row>
    <row r="31" spans="2:19" x14ac:dyDescent="0.3">
      <c r="C31" s="34"/>
      <c r="D31" s="34"/>
      <c r="E31" s="3"/>
      <c r="H31" s="37" t="s">
        <v>79</v>
      </c>
      <c r="I31" s="37"/>
      <c r="J31" s="13">
        <f t="shared" ref="J31:Q31" si="6">J28/J30</f>
        <v>0.89473684210526316</v>
      </c>
      <c r="K31" s="14">
        <f t="shared" si="6"/>
        <v>0.73684210526315785</v>
      </c>
      <c r="L31" s="14">
        <f t="shared" si="6"/>
        <v>0.84210526315789469</v>
      </c>
      <c r="M31" s="14">
        <f t="shared" si="6"/>
        <v>0.78947368421052633</v>
      </c>
      <c r="N31" s="14">
        <f t="shared" si="6"/>
        <v>0.84210526315789469</v>
      </c>
      <c r="O31" s="14">
        <f t="shared" si="6"/>
        <v>0</v>
      </c>
      <c r="P31" s="14">
        <f t="shared" si="6"/>
        <v>0</v>
      </c>
      <c r="Q31" s="14">
        <f t="shared" si="6"/>
        <v>0.68421052631578949</v>
      </c>
    </row>
    <row r="32" spans="2:19" x14ac:dyDescent="0.3">
      <c r="C32" s="34"/>
      <c r="D32" s="34"/>
      <c r="E32" s="3"/>
      <c r="H32" s="37" t="s">
        <v>80</v>
      </c>
      <c r="I32" s="37"/>
      <c r="J32" s="13">
        <f t="shared" ref="J32:Q32" si="7">J29/J30</f>
        <v>0.10526315789473684</v>
      </c>
      <c r="K32" s="13">
        <f t="shared" si="7"/>
        <v>0.26315789473684209</v>
      </c>
      <c r="L32" s="14">
        <f t="shared" si="7"/>
        <v>0.15789473684210525</v>
      </c>
      <c r="M32" s="14">
        <f t="shared" si="7"/>
        <v>0.21052631578947367</v>
      </c>
      <c r="N32" s="14">
        <f t="shared" si="7"/>
        <v>0.15789473684210525</v>
      </c>
      <c r="O32" s="14">
        <f t="shared" si="7"/>
        <v>1</v>
      </c>
      <c r="P32" s="14">
        <f t="shared" si="7"/>
        <v>1</v>
      </c>
      <c r="Q32" s="14">
        <f t="shared" si="7"/>
        <v>0.31578947368421051</v>
      </c>
    </row>
    <row r="33" spans="3:16" x14ac:dyDescent="0.3">
      <c r="C33" s="34"/>
      <c r="D33" s="34"/>
      <c r="E33" s="11"/>
    </row>
    <row r="34" spans="3:16" x14ac:dyDescent="0.3">
      <c r="C34" s="3"/>
      <c r="D34" s="3"/>
      <c r="E34" s="11"/>
    </row>
    <row r="35" spans="3:16" x14ac:dyDescent="0.3">
      <c r="J35" s="38" t="s">
        <v>10</v>
      </c>
      <c r="K35" s="38"/>
      <c r="L35" s="38"/>
      <c r="M35" s="38"/>
      <c r="N35" s="38"/>
      <c r="O35" s="38"/>
      <c r="P35" s="38"/>
    </row>
    <row r="36" spans="3:16" x14ac:dyDescent="0.3">
      <c r="J36" s="39" t="s">
        <v>81</v>
      </c>
      <c r="K36" s="39"/>
      <c r="L36" s="39"/>
      <c r="M36" s="39"/>
      <c r="N36" s="39"/>
      <c r="O36" s="39"/>
      <c r="P36" s="39"/>
    </row>
  </sheetData>
  <sortState xmlns:xlrd2="http://schemas.microsoft.com/office/spreadsheetml/2017/richdata2" ref="S9:S27">
    <sortCondition ref="S9:S27"/>
  </sortState>
  <mergeCells count="30">
    <mergeCell ref="C33:D33"/>
    <mergeCell ref="J35:P35"/>
    <mergeCell ref="J36:P36"/>
    <mergeCell ref="C30:E30"/>
    <mergeCell ref="H30:I30"/>
    <mergeCell ref="C31:D31"/>
    <mergeCell ref="H31:I31"/>
    <mergeCell ref="C32:D32"/>
    <mergeCell ref="H32:I32"/>
    <mergeCell ref="C29:D29"/>
    <mergeCell ref="H29:I29"/>
    <mergeCell ref="D8:I8"/>
    <mergeCell ref="D9:I9"/>
    <mergeCell ref="D10:I10"/>
    <mergeCell ref="D11:I11"/>
    <mergeCell ref="D12:I12"/>
    <mergeCell ref="D13:I13"/>
    <mergeCell ref="D14:I14"/>
    <mergeCell ref="D15:I15"/>
    <mergeCell ref="D17:I17"/>
    <mergeCell ref="C28:D28"/>
    <mergeCell ref="H28:I2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1.5354330708661417" bottom="1.5354330708661417" header="1.1417322834645669" footer="1.1417322834645669"/>
  <pageSetup paperSize="9" scale="7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MATERIA 1 Ecología</vt:lpstr>
      <vt:lpstr>MATERIA 2 Sist inf</vt:lpstr>
      <vt:lpstr>MATERIA 3 Evaluación de Impacto</vt:lpstr>
      <vt:lpstr>MATERIA 4 Software Aplicado a l</vt:lpstr>
      <vt:lpstr>'MATERIA 1 Ecología'!Área_de_impresión</vt:lpstr>
      <vt:lpstr>'MATERIA 2 Sist inf'!Área_de_impresión</vt:lpstr>
      <vt:lpstr>'MATERIA 3 Evaluación de Impacto'!Área_de_impresión</vt:lpstr>
      <vt:lpstr>'MATERIA 4 Software Aplicado a 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2023-06-01T05:22:48Z</cp:lastPrinted>
  <dcterms:created xsi:type="dcterms:W3CDTF">2023-03-30T04:18:19Z</dcterms:created>
  <dcterms:modified xsi:type="dcterms:W3CDTF">2023-06-23T19:40:26Z</dcterms:modified>
</cp:coreProperties>
</file>