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Desktop\2023-A\REPORTES PARCIALES\"/>
    </mc:Choice>
  </mc:AlternateContent>
  <xr:revisionPtr revIDLastSave="0" documentId="13_ncr:1_{359D2153-AD49-482D-8377-41915F16E252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22" l="1"/>
  <c r="H15" i="25" l="1"/>
  <c r="E15" i="25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0" i="24"/>
  <c r="I19" i="24"/>
  <c r="I18" i="24"/>
  <c r="I17" i="24"/>
  <c r="E16" i="24"/>
  <c r="I16" i="24" s="1"/>
  <c r="D16" i="24"/>
  <c r="C16" i="24"/>
  <c r="A16" i="24"/>
  <c r="I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6" i="22"/>
  <c r="I15" i="22"/>
  <c r="B37" i="10"/>
  <c r="F28" i="10"/>
  <c r="E28" i="10"/>
  <c r="L17" i="10"/>
  <c r="I17" i="10"/>
  <c r="L16" i="10"/>
  <c r="I16" i="10"/>
  <c r="L15" i="10"/>
  <c r="I15" i="10"/>
  <c r="L14" i="10"/>
  <c r="I14" i="10"/>
  <c r="I28" i="10" l="1"/>
  <c r="I17" i="22"/>
  <c r="L28" i="10"/>
  <c r="L14" i="25"/>
  <c r="L15" i="25"/>
  <c r="L16" i="25"/>
  <c r="L17" i="25"/>
  <c r="E28" i="25"/>
  <c r="L14" i="24"/>
  <c r="L15" i="24"/>
  <c r="L16" i="24"/>
  <c r="L17" i="24"/>
  <c r="L18" i="24"/>
  <c r="L19" i="24"/>
  <c r="L20" i="24"/>
  <c r="E28" i="24"/>
  <c r="L14" i="23"/>
  <c r="L15" i="23"/>
  <c r="L16" i="23"/>
  <c r="L17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<sst xmlns="http://schemas.openxmlformats.org/spreadsheetml/2006/main" count="223" uniqueCount="69">
  <si>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</si>
  <si>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</si>
  <si>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</si>
  <si>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</si>
  <si>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</si>
  <si>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</si>
  <si>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</si>
  <si>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</si>
  <si>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</si>
  <si>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</si>
  <si>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</si>
  <si>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</si>
  <si>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</si>
  <si>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</si>
  <si>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</si>
  <si>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</si>
  <si>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</si>
  <si>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</si>
  <si>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</si>
  <si>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</si>
  <si>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</si>
  <si>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</si>
  <si>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</si>
  <si>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</si>
  <si>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</si>
  <si>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</si>
  <si>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</si>
  <si>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</si>
  <si>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</si>
  <si>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</si>
  <si>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</si>
  <si>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</si>
  <si>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</si>
  <si>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</si>
  <si>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</si>
  <si>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ING. ARTEMIO HIDALGO VELASCO</t>
  </si>
  <si>
    <t>D.E. TONATIUH SOSME SANCHEZ</t>
  </si>
  <si>
    <t>FUNDAMENTOS DE FISICA</t>
  </si>
  <si>
    <t>107 A</t>
  </si>
  <si>
    <t>IGEM</t>
  </si>
  <si>
    <t>ESTADISTICA PARA LA ADMINISTRACIÓN II</t>
  </si>
  <si>
    <t>MATEMATICAS APLICADAS A LA ADMINISTRACIÓN</t>
  </si>
  <si>
    <t>105 A</t>
  </si>
  <si>
    <t>FISICA GENERAL</t>
  </si>
  <si>
    <t>304 A</t>
  </si>
  <si>
    <t>ISIC</t>
  </si>
  <si>
    <t>II</t>
  </si>
  <si>
    <t>III</t>
  </si>
  <si>
    <t>IV</t>
  </si>
  <si>
    <t>V</t>
  </si>
  <si>
    <t>D. E. TONATIUH SOSME SANCHEZ</t>
  </si>
  <si>
    <t>305 A</t>
  </si>
  <si>
    <t>VI</t>
  </si>
  <si>
    <t>VII</t>
  </si>
  <si>
    <t xml:space="preserve">304 A </t>
  </si>
  <si>
    <t>I-V</t>
  </si>
  <si>
    <t>I-IV</t>
  </si>
  <si>
    <t>I-VII</t>
  </si>
  <si>
    <t>FEBRERO-JULIO 2023</t>
  </si>
  <si>
    <t>ESTADISTICA INFERENCIAL I</t>
  </si>
  <si>
    <t>407 A</t>
  </si>
  <si>
    <t>FISICA PARA INFORMATICA</t>
  </si>
  <si>
    <t>210 A</t>
  </si>
  <si>
    <t>IINF</t>
  </si>
  <si>
    <t>ESTADISTICA PARA LA ADMINISTRACIÓN I</t>
  </si>
  <si>
    <t xml:space="preserve"> 205 A</t>
  </si>
  <si>
    <t>PROBABILIDAD Y ESTADISTICA</t>
  </si>
  <si>
    <t>202 A</t>
  </si>
  <si>
    <t>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</si>
</sst>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58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59</v>
      </c>
      <c r="B14" s="9" t="s">
        <v>21</v>
      </c>
      <c r="C14" s="9" t="s">
        <v>60</v>
      </c>
      <c r="D14" s="9" t="s">
        <v>39</v>
      </c>
      <c r="E14" s="9"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0.54</v>
      </c>
    </row>
    <row r="15" spans="1:14" s="11" customFormat="1" ht="26.4" x14ac:dyDescent="0.25">
      <c r="A15" s="8" t="s">
        <v>61</v>
      </c>
      <c r="B15" s="9" t="s">
        <v>21</v>
      </c>
      <c r="C15" s="9" t="s">
        <v>62</v>
      </c>
      <c r="D15" s="9" t="s">
        <v>63</v>
      </c>
      <c r="E15" s="9"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ht="26.4" x14ac:dyDescent="0.25">
      <c r="A16" s="8" t="s">
        <v>64</v>
      </c>
      <c r="B16" s="9" t="s">
        <v>21</v>
      </c>
      <c r="C16" s="9" t="s">
        <v>65</v>
      </c>
      <c r="D16" s="9" t="s">
        <v>34</v>
      </c>
      <c r="E16" s="9">
        <v>29</v>
      </c>
      <c r="F16" s="9">
        <v>29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92</v>
      </c>
      <c r="N16" s="15">
        <v>0.69</v>
      </c>
    </row>
    <row r="17" spans="1:18" s="11" customFormat="1" ht="26.4" x14ac:dyDescent="0.25">
      <c r="A17" s="8" t="s">
        <v>66</v>
      </c>
      <c r="B17" s="9" t="s">
        <v>21</v>
      </c>
      <c r="C17" s="9" t="s">
        <v>67</v>
      </c>
      <c r="D17" s="9" t="s">
        <v>68</v>
      </c>
      <c r="E17" s="9">
        <v>34</v>
      </c>
      <c r="F17" s="9">
        <v>30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81</v>
      </c>
      <c r="N17" s="15">
        <v>0.74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109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(M14+M15+M16+M17)/4</f>
        <v>90</v>
      </c>
      <c r="N28" s="19">
        <f>AVERAGE(N14:N27)</f>
        <v>0.67999999999999994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Q24" sqref="Q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INFERENCIAL I</v>
      </c>
      <c r="B14" s="9" t="s">
        <v>46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0.57999999999999996</v>
      </c>
    </row>
    <row r="15" spans="1:14" s="11" customFormat="1" ht="26.4" x14ac:dyDescent="0.25">
      <c r="A15" s="9" t="str">
        <f>'1'!A15</f>
        <v>FISICA PARA INFORMATICA</v>
      </c>
      <c r="B15" s="9" t="s">
        <v>46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ht="26.4" x14ac:dyDescent="0.25">
      <c r="A16" s="9" t="str">
        <f>'1'!A16</f>
        <v>ESTADISTICA PARA LA ADMINISTRACIÓN I</v>
      </c>
      <c r="B16" s="9" t="s">
        <v>46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27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91</v>
      </c>
      <c r="N16" s="15">
        <v>0.69</v>
      </c>
    </row>
    <row r="17" spans="1:14" s="11" customFormat="1" ht="26.4" x14ac:dyDescent="0.25">
      <c r="A17" s="9" t="str">
        <f>'1'!A17</f>
        <v>PROBABILIDAD Y ESTADISTICA</v>
      </c>
      <c r="B17" s="9" t="s">
        <v>46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34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92</v>
      </c>
      <c r="N17" s="15">
        <v>0.79</v>
      </c>
    </row>
    <row r="18" spans="1:14" s="11" customFormat="1" ht="26.4" x14ac:dyDescent="0.25">
      <c r="A18" s="9" t="s">
        <v>64</v>
      </c>
      <c r="B18" s="9" t="s">
        <v>47</v>
      </c>
      <c r="C18" s="9" t="s">
        <v>62</v>
      </c>
      <c r="D18" s="9" t="s">
        <v>34</v>
      </c>
      <c r="E18" s="9">
        <v>29</v>
      </c>
      <c r="F18" s="9">
        <v>22</v>
      </c>
      <c r="G18" s="9"/>
      <c r="H18" s="10"/>
      <c r="I18" s="9">
        <f t="shared" si="0"/>
        <v>7</v>
      </c>
      <c r="J18" s="10"/>
      <c r="K18" s="9">
        <v>0</v>
      </c>
      <c r="L18" s="10">
        <v>0</v>
      </c>
      <c r="M18" s="9">
        <v>73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133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>
        <f t="shared" si="1"/>
        <v>0</v>
      </c>
      <c r="M28" s="17">
        <f>AVERAGE(M14:M27)</f>
        <v>88.8</v>
      </c>
      <c r="N28" s="19">
        <f>AVERAGE(N14:N27)</f>
        <v>0.7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G38" sqref="G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INFERENCIAL I</v>
      </c>
      <c r="B14" s="9" t="s">
        <v>47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28</v>
      </c>
      <c r="G14" s="9"/>
      <c r="H14" s="10"/>
      <c r="I14" s="9">
        <f t="shared" ref="I14:I28" si="0">(E14-SUM(F14:G14))-K14</f>
        <v>-2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0.79</v>
      </c>
    </row>
    <row r="15" spans="1:14" s="11" customFormat="1" ht="26.4" x14ac:dyDescent="0.25">
      <c r="A15" s="9" t="str">
        <f>'1'!A15</f>
        <v>FISICA PARA INFORMATICA</v>
      </c>
      <c r="B15" s="9" t="s">
        <v>47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34</v>
      </c>
      <c r="G15" s="9"/>
      <c r="H15" s="10"/>
      <c r="I15" s="9">
        <f t="shared" si="0"/>
        <v>-10</v>
      </c>
      <c r="J15" s="10"/>
      <c r="K15" s="9">
        <v>0</v>
      </c>
      <c r="L15" s="10">
        <f t="shared" si="1"/>
        <v>0</v>
      </c>
      <c r="M15" s="9">
        <v>78</v>
      </c>
      <c r="N15" s="15">
        <v>0.75</v>
      </c>
    </row>
    <row r="16" spans="1:14" s="11" customFormat="1" ht="26.4" x14ac:dyDescent="0.25">
      <c r="A16" s="9" t="str">
        <f>'1'!A16</f>
        <v>ESTADISTICA PARA LA ADMINISTRACIÓN I</v>
      </c>
      <c r="B16" s="9" t="s">
        <v>47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32</v>
      </c>
      <c r="G16" s="9"/>
      <c r="H16" s="10"/>
      <c r="I16" s="9">
        <f t="shared" si="0"/>
        <v>-3</v>
      </c>
      <c r="J16" s="10"/>
      <c r="K16" s="9">
        <v>0</v>
      </c>
      <c r="L16" s="10">
        <f t="shared" si="1"/>
        <v>0</v>
      </c>
      <c r="M16" s="9">
        <v>90</v>
      </c>
      <c r="N16" s="15">
        <v>0.76</v>
      </c>
    </row>
    <row r="17" spans="1:14" s="11" customFormat="1" ht="26.4" x14ac:dyDescent="0.25">
      <c r="A17" s="9" t="str">
        <f>'1'!A17</f>
        <v>PROBABILIDAD Y ESTADISTICA</v>
      </c>
      <c r="B17" s="9" t="s">
        <v>48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19</v>
      </c>
      <c r="G17" s="9"/>
      <c r="H17" s="10"/>
      <c r="I17" s="9">
        <f t="shared" si="0"/>
        <v>15</v>
      </c>
      <c r="J17" s="10"/>
      <c r="K17" s="9">
        <v>0</v>
      </c>
      <c r="L17" s="10">
        <f t="shared" si="1"/>
        <v>0</v>
      </c>
      <c r="M17" s="9">
        <v>93</v>
      </c>
      <c r="N17" s="15">
        <v>0.73</v>
      </c>
    </row>
    <row r="18" spans="1:14" s="11" customFormat="1" ht="26.4" x14ac:dyDescent="0.25">
      <c r="A18" s="9" t="s">
        <v>43</v>
      </c>
      <c r="B18" s="9" t="s">
        <v>49</v>
      </c>
      <c r="C18" s="9" t="s">
        <v>44</v>
      </c>
      <c r="D18" s="9" t="s">
        <v>45</v>
      </c>
      <c r="E18" s="9">
        <v>19</v>
      </c>
      <c r="F18" s="9">
        <v>19</v>
      </c>
      <c r="G18" s="9"/>
      <c r="H18" s="10"/>
      <c r="I18" s="9">
        <f t="shared" si="0"/>
        <v>0</v>
      </c>
      <c r="J18" s="10"/>
      <c r="K18" s="9">
        <v>0</v>
      </c>
      <c r="L18" s="10">
        <v>0</v>
      </c>
      <c r="M18" s="9">
        <v>86</v>
      </c>
      <c r="N18" s="15">
        <v>0.84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132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86.4</v>
      </c>
      <c r="N28" s="19">
        <f>AVERAGE(N14:N27)</f>
        <v>0.77399999999999991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50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R19" sqref="R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INFERENCIAL I</v>
      </c>
      <c r="B14" s="9" t="s">
        <v>48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31</v>
      </c>
      <c r="G14" s="9"/>
      <c r="H14" s="10"/>
      <c r="I14" s="9">
        <f t="shared" ref="I14:I28" si="0">(E14-SUM(F14:G14))-K14</f>
        <v>-5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0.73</v>
      </c>
    </row>
    <row r="15" spans="1:14" s="11" customFormat="1" ht="26.4" x14ac:dyDescent="0.25">
      <c r="A15" s="9" t="s">
        <v>41</v>
      </c>
      <c r="B15" s="9" t="s">
        <v>49</v>
      </c>
      <c r="C15" s="9" t="s">
        <v>42</v>
      </c>
      <c r="D15" s="9" t="s">
        <v>34</v>
      </c>
      <c r="E15" s="9">
        <v>33</v>
      </c>
      <c r="F15" s="9">
        <v>31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89</v>
      </c>
      <c r="N15" s="15">
        <v>0.79</v>
      </c>
    </row>
    <row r="16" spans="1:14" s="11" customFormat="1" ht="26.4" x14ac:dyDescent="0.25">
      <c r="A16" s="9" t="str">
        <f>'1'!A16</f>
        <v>ESTADISTICA PARA LA ADMINISTRACIÓN I</v>
      </c>
      <c r="B16" s="9" t="s">
        <v>48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31</v>
      </c>
      <c r="G16" s="9"/>
      <c r="H16" s="10"/>
      <c r="I16" s="9">
        <f t="shared" si="0"/>
        <v>-2</v>
      </c>
      <c r="J16" s="10"/>
      <c r="K16" s="9">
        <v>0</v>
      </c>
      <c r="L16" s="10">
        <f t="shared" si="1"/>
        <v>0</v>
      </c>
      <c r="M16" s="9">
        <v>88</v>
      </c>
      <c r="N16" s="15">
        <v>0.79</v>
      </c>
    </row>
    <row r="17" spans="1:14" s="11" customFormat="1" ht="26.4" x14ac:dyDescent="0.25">
      <c r="A17" s="9" t="s">
        <v>40</v>
      </c>
      <c r="B17" s="9" t="s">
        <v>49</v>
      </c>
      <c r="C17" s="9" t="s">
        <v>51</v>
      </c>
      <c r="D17" s="9" t="s">
        <v>34</v>
      </c>
      <c r="E17" s="9">
        <v>34</v>
      </c>
      <c r="F17" s="9">
        <v>31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37</v>
      </c>
      <c r="B18" s="9" t="s">
        <v>48</v>
      </c>
      <c r="C18" s="9" t="s">
        <v>38</v>
      </c>
      <c r="D18" s="9" t="s">
        <v>39</v>
      </c>
      <c r="E18" s="9">
        <v>40</v>
      </c>
      <c r="F18" s="9">
        <v>35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84</v>
      </c>
      <c r="N18" s="15">
        <v>0.83</v>
      </c>
    </row>
    <row r="19" spans="1:14" s="11" customFormat="1" ht="26.4" x14ac:dyDescent="0.25">
      <c r="A19" s="9" t="s">
        <v>43</v>
      </c>
      <c r="B19" s="9" t="s">
        <v>52</v>
      </c>
      <c r="C19" s="9" t="s">
        <v>44</v>
      </c>
      <c r="D19" s="9" t="s">
        <v>45</v>
      </c>
      <c r="E19" s="9">
        <v>19</v>
      </c>
      <c r="F19" s="9">
        <v>18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87</v>
      </c>
      <c r="N19" s="15">
        <v>0.84</v>
      </c>
    </row>
    <row r="20" spans="1:14" s="11" customFormat="1" ht="26.4" x14ac:dyDescent="0.25">
      <c r="A20" s="9" t="s">
        <v>43</v>
      </c>
      <c r="B20" s="9" t="s">
        <v>53</v>
      </c>
      <c r="C20" s="9" t="s">
        <v>54</v>
      </c>
      <c r="D20" s="9" t="s">
        <v>45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89</v>
      </c>
      <c r="N20" s="15">
        <v>0.79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200</v>
      </c>
      <c r="F28" s="17">
        <f>SUM(F14:F27)</f>
        <v>195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87.142857142857139</v>
      </c>
      <c r="N28" s="19">
        <f>AVERAGE(N14:N27)</f>
        <v>0.79428571428571437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L37" sqref="L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INFERENCIAL I</v>
      </c>
      <c r="B14" s="9" t="s">
        <v>55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>
        <v>4</v>
      </c>
      <c r="H14" s="10">
        <f>(F14+G14)/E14</f>
        <v>1.1538461538461537</v>
      </c>
      <c r="I14" s="9">
        <f t="shared" ref="I14:I28" si="0">(E14-SUM(F14:G14))-K14</f>
        <v>-4</v>
      </c>
      <c r="J14" s="10">
        <f t="shared" ref="J14:J28" si="1">I14/E14</f>
        <v>-0.15384615384615385</v>
      </c>
      <c r="K14" s="9">
        <v>0</v>
      </c>
      <c r="L14" s="10">
        <f t="shared" ref="L14:L28" si="2">K14/E14</f>
        <v>0</v>
      </c>
      <c r="M14" s="9">
        <v>85</v>
      </c>
      <c r="N14" s="15">
        <v>0.73</v>
      </c>
    </row>
    <row r="15" spans="1:14" s="11" customFormat="1" ht="26.4" x14ac:dyDescent="0.25">
      <c r="A15" s="9" t="str">
        <f>'1'!A15</f>
        <v>FISICA PARA INFORMATICA</v>
      </c>
      <c r="B15" s="9" t="s">
        <v>56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34</v>
      </c>
      <c r="G15" s="9">
        <v>2</v>
      </c>
      <c r="H15" s="10">
        <f>(F15+G15)/E15</f>
        <v>1.5</v>
      </c>
      <c r="I15" s="9">
        <f t="shared" si="0"/>
        <v>-12</v>
      </c>
      <c r="J15" s="10">
        <f t="shared" si="1"/>
        <v>-0.5</v>
      </c>
      <c r="K15" s="9">
        <v>0</v>
      </c>
      <c r="L15" s="10">
        <f t="shared" si="2"/>
        <v>0</v>
      </c>
      <c r="M15" s="9">
        <v>80</v>
      </c>
      <c r="N15" s="15">
        <v>0.85</v>
      </c>
    </row>
    <row r="16" spans="1:14" s="11" customFormat="1" ht="26.4" x14ac:dyDescent="0.25">
      <c r="A16" s="9" t="str">
        <f>'1'!A16</f>
        <v>ESTADISTICA PARA LA ADMINISTRACIÓN I</v>
      </c>
      <c r="B16" s="9" t="s">
        <v>55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30</v>
      </c>
      <c r="G16" s="9">
        <v>3</v>
      </c>
      <c r="H16" s="10">
        <f>(F16+G16)/E16</f>
        <v>1.1379310344827587</v>
      </c>
      <c r="I16" s="9">
        <f t="shared" si="0"/>
        <v>-4</v>
      </c>
      <c r="J16" s="10">
        <f t="shared" si="1"/>
        <v>-0.13793103448275862</v>
      </c>
      <c r="K16" s="9">
        <v>0</v>
      </c>
      <c r="L16" s="10">
        <f t="shared" si="2"/>
        <v>0</v>
      </c>
      <c r="M16" s="9">
        <v>90</v>
      </c>
      <c r="N16" s="15">
        <v>0.74</v>
      </c>
    </row>
    <row r="17" spans="1:14" s="11" customFormat="1" ht="26.4" x14ac:dyDescent="0.25">
      <c r="A17" s="9" t="str">
        <f>'1'!A17</f>
        <v>PROBABILIDAD Y ESTADISTICA</v>
      </c>
      <c r="B17" s="9" t="s">
        <v>57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17</v>
      </c>
      <c r="G17" s="9">
        <v>2</v>
      </c>
      <c r="H17" s="10">
        <f>(F17+G17)/E17</f>
        <v>0.55882352941176472</v>
      </c>
      <c r="I17" s="9">
        <f t="shared" si="0"/>
        <v>15</v>
      </c>
      <c r="J17" s="10">
        <f t="shared" si="1"/>
        <v>0.44117647058823528</v>
      </c>
      <c r="K17" s="9">
        <v>0</v>
      </c>
      <c r="L17" s="10">
        <f t="shared" si="2"/>
        <v>0</v>
      </c>
      <c r="M17" s="9">
        <v>93</v>
      </c>
      <c r="N17" s="15">
        <v>0.57999999999999996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107</v>
      </c>
      <c r="G28" s="17">
        <f>SUM(G14:G27)</f>
        <v>11</v>
      </c>
      <c r="H28" s="18">
        <f>SUM(F28:G28)/E28</f>
        <v>1.0442477876106195</v>
      </c>
      <c r="I28" s="17">
        <f t="shared" si="0"/>
        <v>-5</v>
      </c>
      <c r="J28" s="18">
        <f t="shared" si="1"/>
        <v>-4.4247787610619468E-2</v>
      </c>
      <c r="K28" s="17">
        <f>SUM(K14:K27)</f>
        <v>0</v>
      </c>
      <c r="L28" s="18">
        <f t="shared" si="2"/>
        <v>0</v>
      </c>
      <c r="M28" s="17">
        <f>AVERAGE(M14:M27)</f>
        <v>87</v>
      </c>
      <c r="N28" s="19">
        <f>AVERAGE(N14:N27)</f>
        <v>0.72500000000000009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2023-05-03T21:03:28Z</dcterms:modified>
  <cp:category/>
  <cp:contentStatus/>
</cp:coreProperties>
</file>