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3\EVIDENCIAS FEB-JUL 2023\AHV\"/>
    </mc:Choice>
  </mc:AlternateContent>
  <xr:revisionPtr revIDLastSave="0" documentId="8_{A44C1616-2546-49E9-8E3A-A74977FAACE6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" i="24" l="1"/>
  <c r="I19" i="24"/>
  <c r="L18" i="24"/>
  <c r="I18" i="24"/>
  <c r="I18" i="22" l="1"/>
  <c r="E15" i="25" l="1"/>
  <c r="H15" i="25" s="1"/>
  <c r="E14" i="25"/>
  <c r="H14" i="25" s="1"/>
  <c r="E16" i="25"/>
  <c r="H16" i="25" s="1"/>
  <c r="E17" i="25"/>
  <c r="H17" i="25" s="1"/>
  <c r="N28" i="10" l="1"/>
  <c r="M28" i="10"/>
  <c r="K28" i="10" l="1"/>
  <c r="N28" i="25" l="1"/>
  <c r="M28" i="25"/>
  <c r="K28" i="25"/>
  <c r="G28" i="25"/>
  <c r="F28" i="25"/>
  <c r="I17" i="25"/>
  <c r="J17" i="25" s="1"/>
  <c r="D17" i="25"/>
  <c r="C17" i="25"/>
  <c r="A17" i="25"/>
  <c r="I16" i="25"/>
  <c r="J16" i="25" s="1"/>
  <c r="D16" i="25"/>
  <c r="C16" i="25"/>
  <c r="A16" i="25"/>
  <c r="I15" i="25"/>
  <c r="J15" i="25" s="1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I17" i="24"/>
  <c r="E16" i="24"/>
  <c r="I16" i="24" s="1"/>
  <c r="D16" i="24"/>
  <c r="C16" i="24"/>
  <c r="A16" i="24"/>
  <c r="I15" i="24"/>
  <c r="E14" i="24"/>
  <c r="I14" i="24" s="1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7" i="23"/>
  <c r="I17" i="23" s="1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L17" i="22" s="1"/>
  <c r="C14" i="22"/>
  <c r="D14" i="22"/>
  <c r="E14" i="22"/>
  <c r="I14" i="22" s="1"/>
  <c r="A14" i="22"/>
  <c r="B10" i="22"/>
  <c r="B37" i="22" s="1"/>
  <c r="L8" i="22"/>
  <c r="H8" i="22"/>
  <c r="E8" i="22"/>
  <c r="N28" i="22"/>
  <c r="M28" i="22"/>
  <c r="K28" i="22"/>
  <c r="G28" i="22"/>
  <c r="F28" i="22"/>
  <c r="I16" i="22"/>
  <c r="I15" i="22"/>
  <c r="B37" i="10"/>
  <c r="F28" i="10"/>
  <c r="E28" i="10"/>
  <c r="L17" i="10"/>
  <c r="I17" i="10"/>
  <c r="L16" i="10"/>
  <c r="I16" i="10"/>
  <c r="L15" i="10"/>
  <c r="I15" i="10"/>
  <c r="L14" i="10"/>
  <c r="I14" i="10"/>
  <c r="I28" i="10" l="1"/>
  <c r="I17" i="22"/>
  <c r="L28" i="10"/>
  <c r="L14" i="25"/>
  <c r="L15" i="25"/>
  <c r="L16" i="25"/>
  <c r="L17" i="25"/>
  <c r="E28" i="25"/>
  <c r="L14" i="24"/>
  <c r="L15" i="24"/>
  <c r="L16" i="24"/>
  <c r="L17" i="24"/>
  <c r="E28" i="24"/>
  <c r="L14" i="23"/>
  <c r="L15" i="23"/>
  <c r="L16" i="23"/>
  <c r="L17" i="23"/>
  <c r="E28" i="23"/>
  <c r="L14" i="22"/>
  <c r="E28" i="22"/>
  <c r="I28" i="25" l="1"/>
  <c r="J28" i="25" s="1"/>
  <c r="L28" i="25"/>
  <c r="H28" i="25"/>
  <c r="I28" i="24"/>
  <c r="L28" i="24"/>
  <c r="I28" i="23"/>
  <c r="L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<sst xmlns="http://schemas.openxmlformats.org/spreadsheetml/2006/main" count="218" uniqueCount="60">
  <si>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</si>
  <si>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</si>
  <si>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</si>
  <si>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</si>
  <si>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</si>
  <si>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</si>
  <si>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</si>
  <si>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</si>
  <si>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</si>
  <si>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</si>
  <si>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</si>
  <si>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</si>
  <si>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</si>
  <si>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</si>
  <si>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</si>
  <si>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</si>
  <si>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</si>
  <si>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</si>
  <si>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</si>
  <si>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</si>
  <si>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</si>
  <si>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</si>
  <si>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</si>
  <si>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</si>
  <si>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</si>
  <si>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</si>
  <si>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</si>
  <si>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</si>
  <si>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</si>
  <si>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</si>
  <si>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</si>
  <si>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</si>
  <si>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</si>
  <si>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</si>
  <si>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LADM</t>
  </si>
  <si>
    <t>ING. ARTEMIO HIDALGO VELASCO</t>
  </si>
  <si>
    <t>D.E. TONATIUH SOSME SANCHEZ</t>
  </si>
  <si>
    <t>IGEM</t>
  </si>
  <si>
    <t>II</t>
  </si>
  <si>
    <t>III</t>
  </si>
  <si>
    <t>IV</t>
  </si>
  <si>
    <t>V</t>
  </si>
  <si>
    <t>D. E. TONATIUH SOSME SANCHEZ</t>
  </si>
  <si>
    <t>I-V</t>
  </si>
  <si>
    <t>I-IV</t>
  </si>
  <si>
    <t>I-VII</t>
  </si>
  <si>
    <t>FEBRERO-JULIO 2023</t>
  </si>
  <si>
    <t>ESTADISTICA INFERENCIAL I</t>
  </si>
  <si>
    <t>407 A</t>
  </si>
  <si>
    <t>FISICA PARA INFORMATICA</t>
  </si>
  <si>
    <t>210 A</t>
  </si>
  <si>
    <t>IINF</t>
  </si>
  <si>
    <t>ESTADISTICA PARA LA ADMINISTRACIÓN I</t>
  </si>
  <si>
    <t xml:space="preserve"> 205 A</t>
  </si>
  <si>
    <t>PROBABILIDAD Y ESTADISTICA</t>
  </si>
  <si>
    <t>202 A</t>
  </si>
  <si>
    <t>IEM</t>
  </si>
  <si>
    <t>DEPARTAMENTO DE CIENCIAS BASICAS</t>
  </si>
  <si>
    <t>MC. TONATIUH SOSME SANCHEZ</t>
  </si>
  <si>
    <t>IEME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</si>
</sst>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zoomScale="85" zoomScaleNormal="85" zoomScaleSheetLayoutView="100" workbookViewId="0">
      <selection activeCell="N18" sqref="N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3" t="s">
        <v>4</v>
      </c>
      <c r="C8" s="33"/>
      <c r="D8" s="14" t="s">
        <v>5</v>
      </c>
      <c r="E8" s="5">
        <v>4</v>
      </c>
      <c r="G8" s="4" t="s">
        <v>6</v>
      </c>
      <c r="H8" s="5">
        <v>4</v>
      </c>
      <c r="I8" s="32" t="s">
        <v>7</v>
      </c>
      <c r="J8" s="32"/>
      <c r="K8" s="32"/>
      <c r="L8" s="33" t="s">
        <v>46</v>
      </c>
      <c r="M8" s="33"/>
      <c r="N8" s="33"/>
    </row>
    <row r="10" spans="1:14" x14ac:dyDescent="0.25">
      <c r="A10" s="4" t="s">
        <v>8</v>
      </c>
      <c r="B10" s="33" t="s">
        <v>35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8" t="s">
        <v>47</v>
      </c>
      <c r="B14" s="9" t="s">
        <v>21</v>
      </c>
      <c r="C14" s="9" t="s">
        <v>48</v>
      </c>
      <c r="D14" s="9" t="s">
        <v>37</v>
      </c>
      <c r="E14" s="9">
        <v>26</v>
      </c>
      <c r="F14" s="9">
        <v>26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97</v>
      </c>
      <c r="N14" s="15">
        <v>0.54</v>
      </c>
    </row>
    <row r="15" spans="1:14" s="11" customFormat="1" ht="26.4" x14ac:dyDescent="0.25">
      <c r="A15" s="8" t="s">
        <v>49</v>
      </c>
      <c r="B15" s="9" t="s">
        <v>21</v>
      </c>
      <c r="C15" s="9" t="s">
        <v>50</v>
      </c>
      <c r="D15" s="9" t="s">
        <v>51</v>
      </c>
      <c r="E15" s="9">
        <v>24</v>
      </c>
      <c r="F15" s="9">
        <v>24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90</v>
      </c>
      <c r="N15" s="15">
        <v>0.75</v>
      </c>
    </row>
    <row r="16" spans="1:14" s="11" customFormat="1" ht="26.4" x14ac:dyDescent="0.25">
      <c r="A16" s="8" t="s">
        <v>52</v>
      </c>
      <c r="B16" s="9" t="s">
        <v>21</v>
      </c>
      <c r="C16" s="9" t="s">
        <v>53</v>
      </c>
      <c r="D16" s="9" t="s">
        <v>34</v>
      </c>
      <c r="E16" s="9">
        <v>29</v>
      </c>
      <c r="F16" s="9">
        <v>29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92</v>
      </c>
      <c r="N16" s="15">
        <v>0.69</v>
      </c>
    </row>
    <row r="17" spans="1:18" s="11" customFormat="1" ht="26.4" x14ac:dyDescent="0.25">
      <c r="A17" s="8" t="s">
        <v>54</v>
      </c>
      <c r="B17" s="9" t="s">
        <v>21</v>
      </c>
      <c r="C17" s="9" t="s">
        <v>55</v>
      </c>
      <c r="D17" s="9" t="s">
        <v>56</v>
      </c>
      <c r="E17" s="9">
        <v>34</v>
      </c>
      <c r="F17" s="9">
        <v>30</v>
      </c>
      <c r="G17" s="9"/>
      <c r="H17" s="10"/>
      <c r="I17" s="9">
        <f t="shared" si="0"/>
        <v>4</v>
      </c>
      <c r="J17" s="10"/>
      <c r="K17" s="9">
        <v>0</v>
      </c>
      <c r="L17" s="10">
        <f t="shared" si="1"/>
        <v>0</v>
      </c>
      <c r="M17" s="9">
        <v>81</v>
      </c>
      <c r="N17" s="15">
        <v>0.74</v>
      </c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113</v>
      </c>
      <c r="F28" s="17">
        <f>SUM(F14:F27)</f>
        <v>109</v>
      </c>
      <c r="G28" s="17"/>
      <c r="H28" s="18"/>
      <c r="I28" s="17">
        <f t="shared" si="0"/>
        <v>4</v>
      </c>
      <c r="J28" s="18"/>
      <c r="K28" s="17">
        <f>SUM(K14:K27)</f>
        <v>0</v>
      </c>
      <c r="L28" s="18">
        <f t="shared" si="1"/>
        <v>0</v>
      </c>
      <c r="M28" s="17">
        <f>(M14+M15+M16+M17)/4</f>
        <v>90</v>
      </c>
      <c r="N28" s="19">
        <f>AVERAGE(N14:N27)</f>
        <v>0.67999999999999994</v>
      </c>
    </row>
    <row r="30" spans="1:18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8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ARTEMIO HIDALGO VELASCO</v>
      </c>
      <c r="C37" s="39"/>
      <c r="D37" s="39"/>
      <c r="E37" s="13"/>
      <c r="F37" s="13"/>
      <c r="G37" s="39" t="s">
        <v>36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7" zoomScale="85" zoomScaleNormal="85" zoomScaleSheetLayoutView="100" workbookViewId="0">
      <selection activeCell="Q24" sqref="Q2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2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FEBRERO-JULIO 2023</v>
      </c>
      <c r="M8" s="33"/>
      <c r="N8" s="33"/>
    </row>
    <row r="10" spans="1:14" x14ac:dyDescent="0.25">
      <c r="A10" s="4" t="s">
        <v>8</v>
      </c>
      <c r="B10" s="33" t="str">
        <f>'1'!B10</f>
        <v>ING. ARTEMIO HIDALGO VELASCO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ESTADISTICA INFERENCIAL I</v>
      </c>
      <c r="B14" s="9" t="s">
        <v>38</v>
      </c>
      <c r="C14" s="9" t="str">
        <f>'1'!C14</f>
        <v>407 A</v>
      </c>
      <c r="D14" s="9" t="str">
        <f>'1'!D14</f>
        <v>IGEM</v>
      </c>
      <c r="E14" s="9">
        <f>'1'!E14</f>
        <v>26</v>
      </c>
      <c r="F14" s="9">
        <v>26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98</v>
      </c>
      <c r="N14" s="15">
        <v>0.57999999999999996</v>
      </c>
    </row>
    <row r="15" spans="1:14" s="11" customFormat="1" ht="26.4" x14ac:dyDescent="0.25">
      <c r="A15" s="9" t="str">
        <f>'1'!A15</f>
        <v>FISICA PARA INFORMATICA</v>
      </c>
      <c r="B15" s="9" t="s">
        <v>38</v>
      </c>
      <c r="C15" s="9" t="str">
        <f>'1'!C15</f>
        <v>210 A</v>
      </c>
      <c r="D15" s="9" t="str">
        <f>'1'!D15</f>
        <v>IINF</v>
      </c>
      <c r="E15" s="9">
        <f>'1'!E15</f>
        <v>24</v>
      </c>
      <c r="F15" s="9">
        <v>24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90</v>
      </c>
      <c r="N15" s="15">
        <v>0.75</v>
      </c>
    </row>
    <row r="16" spans="1:14" s="11" customFormat="1" ht="26.4" x14ac:dyDescent="0.25">
      <c r="A16" s="9" t="str">
        <f>'1'!A16</f>
        <v>ESTADISTICA PARA LA ADMINISTRACIÓN I</v>
      </c>
      <c r="B16" s="9" t="s">
        <v>38</v>
      </c>
      <c r="C16" s="9" t="str">
        <f>'1'!C16</f>
        <v xml:space="preserve"> 205 A</v>
      </c>
      <c r="D16" s="9" t="str">
        <f>'1'!D16</f>
        <v>LADM</v>
      </c>
      <c r="E16" s="9">
        <f>'1'!E16</f>
        <v>29</v>
      </c>
      <c r="F16" s="9">
        <v>27</v>
      </c>
      <c r="G16" s="9"/>
      <c r="H16" s="10"/>
      <c r="I16" s="9">
        <f t="shared" si="0"/>
        <v>2</v>
      </c>
      <c r="J16" s="10"/>
      <c r="K16" s="9">
        <v>0</v>
      </c>
      <c r="L16" s="10">
        <f t="shared" si="1"/>
        <v>0</v>
      </c>
      <c r="M16" s="9">
        <v>91</v>
      </c>
      <c r="N16" s="15">
        <v>0.69</v>
      </c>
    </row>
    <row r="17" spans="1:14" s="11" customFormat="1" ht="26.4" x14ac:dyDescent="0.25">
      <c r="A17" s="9" t="str">
        <f>'1'!A17</f>
        <v>PROBABILIDAD Y ESTADISTICA</v>
      </c>
      <c r="B17" s="9" t="s">
        <v>38</v>
      </c>
      <c r="C17" s="9" t="str">
        <f>'1'!C17</f>
        <v>202 A</v>
      </c>
      <c r="D17" s="9" t="str">
        <f>'1'!D17</f>
        <v>IEM</v>
      </c>
      <c r="E17" s="9">
        <f>'1'!E17</f>
        <v>34</v>
      </c>
      <c r="F17" s="9">
        <v>34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92</v>
      </c>
      <c r="N17" s="15">
        <v>0.79</v>
      </c>
    </row>
    <row r="18" spans="1:14" s="11" customFormat="1" ht="26.4" x14ac:dyDescent="0.25">
      <c r="A18" s="9" t="s">
        <v>52</v>
      </c>
      <c r="B18" s="9" t="s">
        <v>39</v>
      </c>
      <c r="C18" s="9" t="s">
        <v>50</v>
      </c>
      <c r="D18" s="9" t="s">
        <v>34</v>
      </c>
      <c r="E18" s="9">
        <v>29</v>
      </c>
      <c r="F18" s="9">
        <v>22</v>
      </c>
      <c r="G18" s="9"/>
      <c r="H18" s="10"/>
      <c r="I18" s="9">
        <f t="shared" si="0"/>
        <v>7</v>
      </c>
      <c r="J18" s="10"/>
      <c r="K18" s="9">
        <v>0</v>
      </c>
      <c r="L18" s="10">
        <v>0</v>
      </c>
      <c r="M18" s="9">
        <v>73</v>
      </c>
      <c r="N18" s="15">
        <v>0.69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142</v>
      </c>
      <c r="F28" s="17">
        <f>SUM(F14:F27)</f>
        <v>133</v>
      </c>
      <c r="G28" s="17">
        <f>SUM(G14:G27)</f>
        <v>0</v>
      </c>
      <c r="H28" s="18"/>
      <c r="I28" s="17">
        <f t="shared" si="0"/>
        <v>9</v>
      </c>
      <c r="J28" s="18"/>
      <c r="K28" s="17">
        <f>SUM(K14:K27)</f>
        <v>0</v>
      </c>
      <c r="L28" s="18">
        <f t="shared" si="1"/>
        <v>0</v>
      </c>
      <c r="M28" s="17">
        <f>AVERAGE(M14:M27)</f>
        <v>88.8</v>
      </c>
      <c r="N28" s="19">
        <f>AVERAGE(N14:N27)</f>
        <v>0.7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ARTEMIO HIDALGO VELASCO</v>
      </c>
      <c r="C37" s="39"/>
      <c r="D37" s="39"/>
      <c r="E37" s="13"/>
      <c r="F37" s="13"/>
      <c r="G37" s="39" t="s">
        <v>36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N18" sqref="N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3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FEBRERO-JULIO 2023</v>
      </c>
      <c r="M8" s="33"/>
      <c r="N8" s="33"/>
    </row>
    <row r="10" spans="1:14" x14ac:dyDescent="0.25">
      <c r="A10" s="4" t="s">
        <v>8</v>
      </c>
      <c r="B10" s="33" t="str">
        <f>'1'!B10</f>
        <v>ING. ARTEMIO HIDALGO VELASCO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ESTADISTICA INFERENCIAL I</v>
      </c>
      <c r="B14" s="9" t="s">
        <v>39</v>
      </c>
      <c r="C14" s="9" t="str">
        <f>'1'!C14</f>
        <v>407 A</v>
      </c>
      <c r="D14" s="9" t="str">
        <f>'1'!D14</f>
        <v>IGEM</v>
      </c>
      <c r="E14" s="9">
        <f>'1'!E14</f>
        <v>26</v>
      </c>
      <c r="F14" s="9">
        <v>26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98</v>
      </c>
      <c r="N14" s="15">
        <v>0.69</v>
      </c>
    </row>
    <row r="15" spans="1:14" s="11" customFormat="1" ht="26.4" x14ac:dyDescent="0.25">
      <c r="A15" s="9" t="str">
        <f>'1'!A15</f>
        <v>FISICA PARA INFORMATICA</v>
      </c>
      <c r="B15" s="9" t="s">
        <v>39</v>
      </c>
      <c r="C15" s="9" t="str">
        <f>'1'!C15</f>
        <v>210 A</v>
      </c>
      <c r="D15" s="9" t="str">
        <f>'1'!D15</f>
        <v>IINF</v>
      </c>
      <c r="E15" s="9">
        <f>'1'!E15</f>
        <v>24</v>
      </c>
      <c r="F15" s="9">
        <v>21</v>
      </c>
      <c r="G15" s="9"/>
      <c r="H15" s="10"/>
      <c r="I15" s="9">
        <f t="shared" si="0"/>
        <v>3</v>
      </c>
      <c r="J15" s="10"/>
      <c r="K15" s="9">
        <v>0</v>
      </c>
      <c r="L15" s="10">
        <f t="shared" si="1"/>
        <v>0</v>
      </c>
      <c r="M15" s="9">
        <v>78</v>
      </c>
      <c r="N15" s="15">
        <v>0.71</v>
      </c>
    </row>
    <row r="16" spans="1:14" s="11" customFormat="1" ht="26.4" x14ac:dyDescent="0.25">
      <c r="A16" s="9" t="str">
        <f>'1'!A16</f>
        <v>ESTADISTICA PARA LA ADMINISTRACIÓN I</v>
      </c>
      <c r="B16" s="9" t="s">
        <v>40</v>
      </c>
      <c r="C16" s="9" t="str">
        <f>'1'!C16</f>
        <v xml:space="preserve"> 205 A</v>
      </c>
      <c r="D16" s="9" t="str">
        <f>'1'!D16</f>
        <v>LADM</v>
      </c>
      <c r="E16" s="9">
        <f>'1'!E16</f>
        <v>29</v>
      </c>
      <c r="F16" s="9">
        <v>24</v>
      </c>
      <c r="G16" s="9"/>
      <c r="H16" s="10"/>
      <c r="I16" s="9">
        <f t="shared" si="0"/>
        <v>5</v>
      </c>
      <c r="J16" s="10"/>
      <c r="K16" s="9">
        <v>0</v>
      </c>
      <c r="L16" s="10">
        <f t="shared" si="1"/>
        <v>0</v>
      </c>
      <c r="M16" s="9">
        <v>81</v>
      </c>
      <c r="N16" s="15">
        <v>0.83</v>
      </c>
    </row>
    <row r="17" spans="1:14" s="11" customFormat="1" ht="26.4" x14ac:dyDescent="0.25">
      <c r="A17" s="9" t="str">
        <f>'1'!A17</f>
        <v>PROBABILIDAD Y ESTADISTICA</v>
      </c>
      <c r="B17" s="9" t="s">
        <v>39</v>
      </c>
      <c r="C17" s="9" t="str">
        <f>'1'!C17</f>
        <v>202 A</v>
      </c>
      <c r="D17" s="9" t="str">
        <f>'1'!D17</f>
        <v>IEM</v>
      </c>
      <c r="E17" s="9">
        <f>'1'!E17</f>
        <v>34</v>
      </c>
      <c r="F17" s="9">
        <v>27</v>
      </c>
      <c r="G17" s="9"/>
      <c r="H17" s="10"/>
      <c r="I17" s="9">
        <f t="shared" si="0"/>
        <v>7</v>
      </c>
      <c r="J17" s="10"/>
      <c r="K17" s="9">
        <v>0</v>
      </c>
      <c r="L17" s="10">
        <f t="shared" si="1"/>
        <v>0</v>
      </c>
      <c r="M17" s="9">
        <v>74</v>
      </c>
      <c r="N17" s="15">
        <v>0.74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113</v>
      </c>
      <c r="F28" s="17">
        <f>SUM(F14:F27)</f>
        <v>98</v>
      </c>
      <c r="G28" s="17">
        <f>SUM(G14:G27)</f>
        <v>0</v>
      </c>
      <c r="H28" s="18"/>
      <c r="I28" s="17">
        <f t="shared" si="0"/>
        <v>15</v>
      </c>
      <c r="J28" s="18"/>
      <c r="K28" s="17">
        <f>SUM(K14:K27)</f>
        <v>0</v>
      </c>
      <c r="L28" s="18">
        <f t="shared" si="1"/>
        <v>0</v>
      </c>
      <c r="M28" s="17">
        <f>AVERAGE(M14:M27)</f>
        <v>82.75</v>
      </c>
      <c r="N28" s="19">
        <f>AVERAGE(N14:N27)</f>
        <v>0.74249999999999994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ARTEMIO HIDALGO VELASCO</v>
      </c>
      <c r="C37" s="39"/>
      <c r="D37" s="39"/>
      <c r="E37" s="13"/>
      <c r="F37" s="13"/>
      <c r="G37" s="39" t="s">
        <v>42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zoomScale="85" zoomScaleNormal="85" zoomScaleSheetLayoutView="100" workbookViewId="0">
      <selection activeCell="F24" sqref="F2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8867187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57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4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FEBRERO-JULIO 2023</v>
      </c>
      <c r="M8" s="33"/>
      <c r="N8" s="33"/>
    </row>
    <row r="10" spans="1:14" x14ac:dyDescent="0.25">
      <c r="A10" s="4" t="s">
        <v>8</v>
      </c>
      <c r="B10" s="33" t="str">
        <f>'1'!B10</f>
        <v>ING. ARTEMIO HIDALGO VELASCO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ESTADISTICA INFERENCIAL I</v>
      </c>
      <c r="B14" s="9" t="s">
        <v>40</v>
      </c>
      <c r="C14" s="9" t="str">
        <f>'1'!C14</f>
        <v>407 A</v>
      </c>
      <c r="D14" s="9" t="s">
        <v>37</v>
      </c>
      <c r="E14" s="9">
        <f>'1'!E14</f>
        <v>26</v>
      </c>
      <c r="F14" s="9">
        <v>26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99</v>
      </c>
      <c r="N14" s="15">
        <v>0.81</v>
      </c>
    </row>
    <row r="15" spans="1:14" s="11" customFormat="1" ht="26.4" x14ac:dyDescent="0.25">
      <c r="A15" s="9" t="s">
        <v>47</v>
      </c>
      <c r="B15" s="9" t="s">
        <v>41</v>
      </c>
      <c r="C15" s="9" t="s">
        <v>48</v>
      </c>
      <c r="D15" s="9" t="s">
        <v>37</v>
      </c>
      <c r="E15" s="9">
        <v>26</v>
      </c>
      <c r="F15" s="9">
        <v>26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99</v>
      </c>
      <c r="N15" s="15">
        <v>0.92</v>
      </c>
    </row>
    <row r="16" spans="1:14" s="11" customFormat="1" ht="26.4" x14ac:dyDescent="0.25">
      <c r="A16" s="9" t="str">
        <f>'1'!A16</f>
        <v>ESTADISTICA PARA LA ADMINISTRACIÓN I</v>
      </c>
      <c r="B16" s="9" t="s">
        <v>41</v>
      </c>
      <c r="C16" s="9" t="str">
        <f>'1'!C16</f>
        <v xml:space="preserve"> 205 A</v>
      </c>
      <c r="D16" s="9" t="str">
        <f>'1'!D16</f>
        <v>LADM</v>
      </c>
      <c r="E16" s="9">
        <f>'1'!E16</f>
        <v>29</v>
      </c>
      <c r="F16" s="9">
        <v>23</v>
      </c>
      <c r="G16" s="9"/>
      <c r="H16" s="10"/>
      <c r="I16" s="9">
        <f t="shared" si="0"/>
        <v>6</v>
      </c>
      <c r="J16" s="10"/>
      <c r="K16" s="9">
        <v>0</v>
      </c>
      <c r="L16" s="10">
        <f t="shared" si="1"/>
        <v>0</v>
      </c>
      <c r="M16" s="9">
        <v>78</v>
      </c>
      <c r="N16" s="15">
        <v>0.79</v>
      </c>
    </row>
    <row r="17" spans="1:14" s="11" customFormat="1" ht="26.4" x14ac:dyDescent="0.25">
      <c r="A17" s="9" t="s">
        <v>49</v>
      </c>
      <c r="B17" s="9" t="s">
        <v>40</v>
      </c>
      <c r="C17" s="9" t="s">
        <v>50</v>
      </c>
      <c r="D17" s="9" t="s">
        <v>51</v>
      </c>
      <c r="E17" s="9">
        <v>24</v>
      </c>
      <c r="F17" s="9">
        <v>23</v>
      </c>
      <c r="G17" s="9"/>
      <c r="H17" s="10"/>
      <c r="I17" s="9">
        <f t="shared" si="0"/>
        <v>1</v>
      </c>
      <c r="J17" s="10"/>
      <c r="K17" s="9">
        <v>0</v>
      </c>
      <c r="L17" s="10">
        <f t="shared" si="1"/>
        <v>0</v>
      </c>
      <c r="M17" s="9">
        <v>88</v>
      </c>
      <c r="N17" s="15">
        <v>0.79</v>
      </c>
    </row>
    <row r="18" spans="1:14" s="11" customFormat="1" ht="26.4" x14ac:dyDescent="0.25">
      <c r="A18" s="9" t="s">
        <v>54</v>
      </c>
      <c r="B18" s="9" t="s">
        <v>40</v>
      </c>
      <c r="C18" s="9" t="s">
        <v>55</v>
      </c>
      <c r="D18" s="9" t="s">
        <v>59</v>
      </c>
      <c r="E18" s="9">
        <v>34</v>
      </c>
      <c r="F18" s="9">
        <v>30</v>
      </c>
      <c r="G18" s="9"/>
      <c r="H18" s="10"/>
      <c r="I18" s="9">
        <f t="shared" si="0"/>
        <v>4</v>
      </c>
      <c r="J18" s="10"/>
      <c r="K18" s="9">
        <v>0</v>
      </c>
      <c r="L18" s="10">
        <f t="shared" si="1"/>
        <v>0</v>
      </c>
      <c r="M18" s="9">
        <v>85</v>
      </c>
      <c r="N18" s="15">
        <v>0.76</v>
      </c>
    </row>
    <row r="19" spans="1:14" s="11" customFormat="1" ht="26.4" x14ac:dyDescent="0.25">
      <c r="A19" s="9" t="s">
        <v>54</v>
      </c>
      <c r="B19" s="9" t="s">
        <v>41</v>
      </c>
      <c r="C19" s="9" t="s">
        <v>55</v>
      </c>
      <c r="D19" s="9" t="s">
        <v>59</v>
      </c>
      <c r="E19" s="9">
        <v>34</v>
      </c>
      <c r="F19" s="9">
        <v>32</v>
      </c>
      <c r="G19" s="9"/>
      <c r="H19" s="10"/>
      <c r="I19" s="9">
        <f t="shared" si="0"/>
        <v>2</v>
      </c>
      <c r="J19" s="10"/>
      <c r="K19" s="9">
        <v>0</v>
      </c>
      <c r="L19" s="10">
        <f t="shared" si="1"/>
        <v>0</v>
      </c>
      <c r="M19" s="9">
        <v>91</v>
      </c>
      <c r="N19" s="15">
        <v>0.91</v>
      </c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173</v>
      </c>
      <c r="F28" s="17">
        <f>SUM(F14:F27)</f>
        <v>160</v>
      </c>
      <c r="G28" s="17">
        <f>SUM(G14:G27)</f>
        <v>0</v>
      </c>
      <c r="H28" s="18"/>
      <c r="I28" s="17">
        <f t="shared" si="0"/>
        <v>13</v>
      </c>
      <c r="J28" s="18"/>
      <c r="K28" s="17">
        <f>SUM(K14:K27)</f>
        <v>0</v>
      </c>
      <c r="L28" s="18">
        <f t="shared" si="1"/>
        <v>0</v>
      </c>
      <c r="M28" s="17">
        <f>AVERAGE(M14:M27)</f>
        <v>90</v>
      </c>
      <c r="N28" s="19">
        <f>AVERAGE(N14:N27)</f>
        <v>0.83000000000000007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ARTEMIO HIDALGO VELASCO</v>
      </c>
      <c r="C37" s="39"/>
      <c r="D37" s="39"/>
      <c r="E37" s="13"/>
      <c r="F37" s="13"/>
      <c r="G37" s="39" t="s">
        <v>58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L37" sqref="L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 t="s">
        <v>29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FEBRERO-JULIO 2023</v>
      </c>
      <c r="M8" s="33"/>
      <c r="N8" s="33"/>
    </row>
    <row r="10" spans="1:14" x14ac:dyDescent="0.25">
      <c r="A10" s="4" t="s">
        <v>8</v>
      </c>
      <c r="B10" s="33" t="str">
        <f>'1'!B10</f>
        <v>ING. ARTEMIO HIDALGO VELASCO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ESTADISTICA INFERENCIAL I</v>
      </c>
      <c r="B14" s="9" t="s">
        <v>43</v>
      </c>
      <c r="C14" s="9" t="str">
        <f>'1'!C14</f>
        <v>407 A</v>
      </c>
      <c r="D14" s="9" t="str">
        <f>'1'!D14</f>
        <v>IGEM</v>
      </c>
      <c r="E14" s="9">
        <f>'1'!E14</f>
        <v>26</v>
      </c>
      <c r="F14" s="9">
        <v>26</v>
      </c>
      <c r="G14" s="9">
        <v>4</v>
      </c>
      <c r="H14" s="10">
        <f>(F14+G14)/E14</f>
        <v>1.1538461538461537</v>
      </c>
      <c r="I14" s="9">
        <f t="shared" ref="I14:I28" si="0">(E14-SUM(F14:G14))-K14</f>
        <v>-4</v>
      </c>
      <c r="J14" s="10">
        <f t="shared" ref="J14:J28" si="1">I14/E14</f>
        <v>-0.15384615384615385</v>
      </c>
      <c r="K14" s="9">
        <v>0</v>
      </c>
      <c r="L14" s="10">
        <f t="shared" ref="L14:L28" si="2">K14/E14</f>
        <v>0</v>
      </c>
      <c r="M14" s="9">
        <v>85</v>
      </c>
      <c r="N14" s="15">
        <v>0.73</v>
      </c>
    </row>
    <row r="15" spans="1:14" s="11" customFormat="1" ht="26.4" x14ac:dyDescent="0.25">
      <c r="A15" s="9" t="str">
        <f>'1'!A15</f>
        <v>FISICA PARA INFORMATICA</v>
      </c>
      <c r="B15" s="9" t="s">
        <v>44</v>
      </c>
      <c r="C15" s="9" t="str">
        <f>'1'!C15</f>
        <v>210 A</v>
      </c>
      <c r="D15" s="9" t="str">
        <f>'1'!D15</f>
        <v>IINF</v>
      </c>
      <c r="E15" s="9">
        <f>'1'!E15</f>
        <v>24</v>
      </c>
      <c r="F15" s="9">
        <v>34</v>
      </c>
      <c r="G15" s="9">
        <v>2</v>
      </c>
      <c r="H15" s="10">
        <f>(F15+G15)/E15</f>
        <v>1.5</v>
      </c>
      <c r="I15" s="9">
        <f t="shared" si="0"/>
        <v>-12</v>
      </c>
      <c r="J15" s="10">
        <f t="shared" si="1"/>
        <v>-0.5</v>
      </c>
      <c r="K15" s="9">
        <v>0</v>
      </c>
      <c r="L15" s="10">
        <f t="shared" si="2"/>
        <v>0</v>
      </c>
      <c r="M15" s="9">
        <v>80</v>
      </c>
      <c r="N15" s="15">
        <v>0.85</v>
      </c>
    </row>
    <row r="16" spans="1:14" s="11" customFormat="1" ht="26.4" x14ac:dyDescent="0.25">
      <c r="A16" s="9" t="str">
        <f>'1'!A16</f>
        <v>ESTADISTICA PARA LA ADMINISTRACIÓN I</v>
      </c>
      <c r="B16" s="9" t="s">
        <v>43</v>
      </c>
      <c r="C16" s="9" t="str">
        <f>'1'!C16</f>
        <v xml:space="preserve"> 205 A</v>
      </c>
      <c r="D16" s="9" t="str">
        <f>'1'!D16</f>
        <v>LADM</v>
      </c>
      <c r="E16" s="9">
        <f>'1'!E16</f>
        <v>29</v>
      </c>
      <c r="F16" s="9">
        <v>30</v>
      </c>
      <c r="G16" s="9">
        <v>3</v>
      </c>
      <c r="H16" s="10">
        <f>(F16+G16)/E16</f>
        <v>1.1379310344827587</v>
      </c>
      <c r="I16" s="9">
        <f t="shared" si="0"/>
        <v>-4</v>
      </c>
      <c r="J16" s="10">
        <f t="shared" si="1"/>
        <v>-0.13793103448275862</v>
      </c>
      <c r="K16" s="9">
        <v>0</v>
      </c>
      <c r="L16" s="10">
        <f t="shared" si="2"/>
        <v>0</v>
      </c>
      <c r="M16" s="9">
        <v>90</v>
      </c>
      <c r="N16" s="15">
        <v>0.74</v>
      </c>
    </row>
    <row r="17" spans="1:14" s="11" customFormat="1" ht="26.4" x14ac:dyDescent="0.25">
      <c r="A17" s="9" t="str">
        <f>'1'!A17</f>
        <v>PROBABILIDAD Y ESTADISTICA</v>
      </c>
      <c r="B17" s="9" t="s">
        <v>45</v>
      </c>
      <c r="C17" s="9" t="str">
        <f>'1'!C17</f>
        <v>202 A</v>
      </c>
      <c r="D17" s="9" t="str">
        <f>'1'!D17</f>
        <v>IEM</v>
      </c>
      <c r="E17" s="9">
        <f>'1'!E17</f>
        <v>34</v>
      </c>
      <c r="F17" s="9">
        <v>17</v>
      </c>
      <c r="G17" s="9">
        <v>2</v>
      </c>
      <c r="H17" s="10">
        <f>(F17+G17)/E17</f>
        <v>0.55882352941176472</v>
      </c>
      <c r="I17" s="9">
        <f t="shared" si="0"/>
        <v>15</v>
      </c>
      <c r="J17" s="10">
        <f t="shared" si="1"/>
        <v>0.44117647058823528</v>
      </c>
      <c r="K17" s="9">
        <v>0</v>
      </c>
      <c r="L17" s="10">
        <f t="shared" si="2"/>
        <v>0</v>
      </c>
      <c r="M17" s="9">
        <v>93</v>
      </c>
      <c r="N17" s="15">
        <v>0.57999999999999996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113</v>
      </c>
      <c r="F28" s="17">
        <f>SUM(F14:F27)</f>
        <v>107</v>
      </c>
      <c r="G28" s="17">
        <f>SUM(G14:G27)</f>
        <v>11</v>
      </c>
      <c r="H28" s="18">
        <f>SUM(F28:G28)/E28</f>
        <v>1.0442477876106195</v>
      </c>
      <c r="I28" s="17">
        <f t="shared" si="0"/>
        <v>-5</v>
      </c>
      <c r="J28" s="18">
        <f t="shared" si="1"/>
        <v>-4.4247787610619468E-2</v>
      </c>
      <c r="K28" s="17">
        <f>SUM(K14:K27)</f>
        <v>0</v>
      </c>
      <c r="L28" s="18">
        <f t="shared" si="2"/>
        <v>0</v>
      </c>
      <c r="M28" s="17">
        <f>AVERAGE(M14:M27)</f>
        <v>87</v>
      </c>
      <c r="N28" s="19">
        <f>AVERAGE(N14:N27)</f>
        <v>0.72500000000000009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ARTEMIO HIDALGO VELASCO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2023-06-23T17:19:07Z</dcterms:modified>
  <cp:category/>
  <cp:contentStatus/>
</cp:coreProperties>
</file>