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emma8\OneDrive\Documentos\FEB. - JUILIO 2023\REPORTES\"/>
    </mc:Choice>
  </mc:AlternateContent>
  <xr:revisionPtr revIDLastSave="0" documentId="13_ncr:1_{99E4C7CF-BAC1-41F3-A3F2-C53C97626A7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0" l="1"/>
  <c r="I19" i="10"/>
  <c r="L18" i="10"/>
  <c r="I18" i="10"/>
  <c r="E17" i="25" l="1"/>
  <c r="D17" i="25"/>
  <c r="C17" i="25"/>
  <c r="A17" i="25"/>
  <c r="E16" i="25"/>
  <c r="D16" i="25"/>
  <c r="C16" i="25"/>
  <c r="A16" i="25"/>
  <c r="E15" i="25"/>
  <c r="I15" i="25" s="1"/>
  <c r="J15" i="25" s="1"/>
  <c r="D15" i="25"/>
  <c r="C15" i="25"/>
  <c r="E14" i="25"/>
  <c r="D14" i="25"/>
  <c r="C14" i="25"/>
  <c r="A14" i="25"/>
  <c r="I15" i="24"/>
  <c r="E17" i="24"/>
  <c r="I17" i="24" s="1"/>
  <c r="D17" i="24"/>
  <c r="E16" i="24"/>
  <c r="I16" i="24" s="1"/>
  <c r="D16" i="24"/>
  <c r="E15" i="24"/>
  <c r="D15" i="24"/>
  <c r="E14" i="24"/>
  <c r="I14" i="24" s="1"/>
  <c r="D14" i="24"/>
  <c r="C17" i="24"/>
  <c r="C16" i="24"/>
  <c r="C15" i="24"/>
  <c r="C14" i="24"/>
  <c r="N28" i="25"/>
  <c r="M28" i="25"/>
  <c r="K28" i="25"/>
  <c r="G28" i="25"/>
  <c r="F28" i="25"/>
  <c r="I17" i="25"/>
  <c r="J17" i="25" s="1"/>
  <c r="I16" i="25"/>
  <c r="J16" i="25" s="1"/>
  <c r="I14" i="25"/>
  <c r="J14" i="25" s="1"/>
  <c r="B10" i="25"/>
  <c r="B37" i="25" s="1"/>
  <c r="L8" i="25"/>
  <c r="H8" i="25"/>
  <c r="E8" i="25"/>
  <c r="N28" i="24"/>
  <c r="M28" i="24"/>
  <c r="K28" i="24"/>
  <c r="F28" i="24"/>
  <c r="A17" i="24"/>
  <c r="A16" i="24"/>
  <c r="A14" i="24"/>
  <c r="B10" i="24"/>
  <c r="B37" i="24" s="1"/>
  <c r="L8" i="24"/>
  <c r="H8" i="24"/>
  <c r="E8" i="24"/>
  <c r="N28" i="23"/>
  <c r="M28" i="23"/>
  <c r="K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C14" i="22"/>
  <c r="D14" i="22"/>
  <c r="E14" i="22"/>
  <c r="I14" i="22" s="1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7" i="22" l="1"/>
  <c r="I15" i="22"/>
  <c r="I16" i="22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I28" i="10"/>
  <c r="I28" i="25" l="1"/>
  <c r="J28" i="25" s="1"/>
  <c r="L28" i="25"/>
  <c r="H28" i="25"/>
  <c r="I28" i="24"/>
  <c r="L28" i="24"/>
  <c r="I28" i="23"/>
  <c r="L28" i="23"/>
  <c r="I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<sst xmlns="http://schemas.openxmlformats.org/spreadsheetml/2006/main" count="208" uniqueCount="56">
  <si>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</si>
  <si>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</si>
  <si>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</si>
  <si>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</si>
  <si>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</si>
  <si>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</si>
  <si>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</si>
  <si>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</si>
  <si>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</si>
  <si>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</si>
  <si>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</si>
  <si>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</si>
  <si>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</si>
  <si>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</si>
  <si>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</si>
  <si>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</si>
  <si>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</si>
  <si>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</si>
  <si>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</si>
  <si>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</si>
  <si>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</si>
  <si>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</si>
  <si>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</si>
  <si>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</si>
  <si>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</si>
  <si>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</si>
  <si>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</si>
  <si>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</si>
  <si>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</si>
  <si>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</si>
  <si>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</si>
  <si>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ADMINISTRACION</t>
  </si>
  <si>
    <t>LC EMMANUEL MENDOZA CANELA</t>
  </si>
  <si>
    <t>DIAGNOSTICO Y EVALUACION EMPRESARIAL</t>
  </si>
  <si>
    <t>II</t>
  </si>
  <si>
    <t>III</t>
  </si>
  <si>
    <t>IV</t>
  </si>
  <si>
    <t>INGENIERIA EN SISTEMAS</t>
  </si>
  <si>
    <t>L A</t>
  </si>
  <si>
    <t>IV-V</t>
  </si>
  <si>
    <t>V-VI</t>
  </si>
  <si>
    <t>III-IV</t>
  </si>
  <si>
    <t>LC MANUEL DE JESUS CANO BUSTAMANTE</t>
  </si>
  <si>
    <t>Febrero-Julio 2023</t>
  </si>
  <si>
    <t>ADMINISTRACION FINANCIERA II</t>
  </si>
  <si>
    <t>CONTABILIDAD FINANCIERA</t>
  </si>
  <si>
    <t>E-COMMERCE</t>
  </si>
  <si>
    <t>FORMULACION Y EVALUACION DE PROYECTOS</t>
  </si>
  <si>
    <t>MACROECONOMIA</t>
  </si>
  <si>
    <t>MATEMATICAS FINANCIERAS</t>
  </si>
  <si>
    <t>805B</t>
  </si>
  <si>
    <t>605B</t>
  </si>
  <si>
    <t>204C</t>
  </si>
  <si>
    <t>805A</t>
  </si>
  <si>
    <t>505A</t>
  </si>
  <si>
    <t>405C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</si>
</sst>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0" xfId="2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" fontId="4" fillId="0" borderId="1" xfId="0" applyNumberFormat="1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topLeftCell="A2" zoomScale="85" zoomScaleNormal="85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6</v>
      </c>
      <c r="G8" s="4" t="s">
        <v>6</v>
      </c>
      <c r="H8" s="5">
        <v>6</v>
      </c>
      <c r="I8" s="33" t="s">
        <v>7</v>
      </c>
      <c r="J8" s="33"/>
      <c r="K8" s="33"/>
      <c r="L8" s="34" t="s">
        <v>43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44</v>
      </c>
      <c r="B14" s="9" t="s">
        <v>21</v>
      </c>
      <c r="C14" s="9" t="s">
        <v>51</v>
      </c>
      <c r="D14" s="9" t="s">
        <v>38</v>
      </c>
      <c r="E14" s="9">
        <v>8</v>
      </c>
      <c r="F14" s="9">
        <v>6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17" si="1">K14/E14</f>
        <v>0</v>
      </c>
      <c r="M14" s="41">
        <v>62.5</v>
      </c>
      <c r="N14" s="15">
        <v>0.75</v>
      </c>
    </row>
    <row r="15" spans="1:14" s="11" customFormat="1" ht="25.5" x14ac:dyDescent="0.2">
      <c r="A15" s="8" t="s">
        <v>45</v>
      </c>
      <c r="B15" s="9" t="s">
        <v>21</v>
      </c>
      <c r="C15" s="9" t="s">
        <v>52</v>
      </c>
      <c r="D15" s="9" t="s">
        <v>37</v>
      </c>
      <c r="E15" s="9">
        <v>22</v>
      </c>
      <c r="F15" s="9">
        <v>13</v>
      </c>
      <c r="G15" s="9"/>
      <c r="H15" s="10"/>
      <c r="I15" s="9">
        <f t="shared" si="0"/>
        <v>9</v>
      </c>
      <c r="J15" s="10"/>
      <c r="K15" s="9">
        <v>0</v>
      </c>
      <c r="L15" s="10">
        <f t="shared" si="1"/>
        <v>0</v>
      </c>
      <c r="M15" s="9">
        <v>48</v>
      </c>
      <c r="N15" s="15">
        <v>0.59</v>
      </c>
    </row>
    <row r="16" spans="1:14" s="11" customFormat="1" x14ac:dyDescent="0.2">
      <c r="A16" s="8" t="s">
        <v>46</v>
      </c>
      <c r="B16" s="9" t="s">
        <v>21</v>
      </c>
      <c r="C16" s="9" t="s">
        <v>50</v>
      </c>
      <c r="D16" s="9" t="s">
        <v>38</v>
      </c>
      <c r="E16" s="9">
        <v>19</v>
      </c>
      <c r="F16" s="9">
        <v>18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80</v>
      </c>
      <c r="N16" s="15">
        <v>0.84</v>
      </c>
    </row>
    <row r="17" spans="1:18" s="11" customFormat="1" ht="25.5" x14ac:dyDescent="0.2">
      <c r="A17" s="8" t="s">
        <v>47</v>
      </c>
      <c r="B17" s="9" t="s">
        <v>21</v>
      </c>
      <c r="C17" s="9" t="s">
        <v>53</v>
      </c>
      <c r="D17" s="9" t="s">
        <v>38</v>
      </c>
      <c r="E17" s="9">
        <v>38</v>
      </c>
      <c r="F17" s="9">
        <v>37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82</v>
      </c>
      <c r="N17" s="15">
        <v>0.55000000000000004</v>
      </c>
    </row>
    <row r="18" spans="1:18" s="11" customFormat="1" x14ac:dyDescent="0.2">
      <c r="A18" s="8" t="s">
        <v>48</v>
      </c>
      <c r="B18" s="9" t="s">
        <v>21</v>
      </c>
      <c r="C18" s="9" t="s">
        <v>54</v>
      </c>
      <c r="D18" s="9" t="s">
        <v>38</v>
      </c>
      <c r="E18" s="9">
        <v>11</v>
      </c>
      <c r="F18" s="9">
        <v>10</v>
      </c>
      <c r="G18" s="9"/>
      <c r="H18" s="10"/>
      <c r="I18" s="9">
        <f t="shared" ref="I18" si="2">(E18-SUM(F18:G18))-K18</f>
        <v>1</v>
      </c>
      <c r="J18" s="10"/>
      <c r="K18" s="9">
        <v>0</v>
      </c>
      <c r="L18" s="10">
        <f t="shared" ref="L18" si="3">K18/E18</f>
        <v>0</v>
      </c>
      <c r="M18" s="9">
        <v>77</v>
      </c>
      <c r="N18" s="15">
        <v>0.82</v>
      </c>
    </row>
    <row r="19" spans="1:18" s="11" customFormat="1" x14ac:dyDescent="0.2">
      <c r="A19" s="8" t="s">
        <v>49</v>
      </c>
      <c r="B19" s="9" t="s">
        <v>21</v>
      </c>
      <c r="C19" s="9" t="s">
        <v>55</v>
      </c>
      <c r="D19" s="9" t="s">
        <v>38</v>
      </c>
      <c r="E19" s="9">
        <v>19</v>
      </c>
      <c r="F19" s="9">
        <v>11</v>
      </c>
      <c r="G19" s="9"/>
      <c r="H19" s="10"/>
      <c r="I19" s="9">
        <f t="shared" ref="I19" si="4">(E19-SUM(F19:G19))-K19</f>
        <v>8</v>
      </c>
      <c r="J19" s="10"/>
      <c r="K19" s="9">
        <v>0</v>
      </c>
      <c r="L19" s="10">
        <f t="shared" ref="L19" si="5">K19/E19</f>
        <v>0</v>
      </c>
      <c r="M19" s="9">
        <v>52</v>
      </c>
      <c r="N19" s="15">
        <v>0.57999999999999996</v>
      </c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117</v>
      </c>
      <c r="F28" s="17">
        <f>SUM(F14:F27)</f>
        <v>95</v>
      </c>
      <c r="G28" s="17">
        <f>SUM(G14:G27)</f>
        <v>0</v>
      </c>
      <c r="H28" s="18"/>
      <c r="I28" s="17">
        <f t="shared" si="0"/>
        <v>22</v>
      </c>
      <c r="J28" s="18"/>
      <c r="K28" s="17">
        <f>SUM(K14:K27)</f>
        <v>0</v>
      </c>
      <c r="L28" s="18"/>
      <c r="M28" s="17">
        <f>AVERAGE(M14:M27)</f>
        <v>66.916666666666671</v>
      </c>
      <c r="N28" s="19">
        <f>AVERAGE(N14:N27)</f>
        <v>0.68833333333333313</v>
      </c>
    </row>
    <row r="29" spans="1:18" x14ac:dyDescent="0.2">
      <c r="R29" s="21"/>
    </row>
    <row r="30" spans="1:18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LC EMMANUEL MENDOZA CANELA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paperSize="9" scale="65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1"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6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LC EMMANUEL MENDOZA CANELA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ADMINISTRACION FINANCIERA II</v>
      </c>
      <c r="B14" s="9" t="s">
        <v>34</v>
      </c>
      <c r="C14" s="9" t="str">
        <f>'1'!C14</f>
        <v>605B</v>
      </c>
      <c r="D14" s="9" t="str">
        <f>'1'!D14</f>
        <v>L A</v>
      </c>
      <c r="E14" s="9">
        <f>'1'!E14</f>
        <v>8</v>
      </c>
      <c r="F14" s="9">
        <v>22</v>
      </c>
      <c r="G14" s="9"/>
      <c r="H14" s="10"/>
      <c r="I14" s="9">
        <f t="shared" ref="I14:I28" si="0">(E14-SUM(F14:G14))-K14</f>
        <v>-14</v>
      </c>
      <c r="J14" s="10"/>
      <c r="K14" s="9">
        <v>0</v>
      </c>
      <c r="L14" s="10">
        <f t="shared" ref="L14:L17" si="1">K14/E14</f>
        <v>0</v>
      </c>
      <c r="M14" s="9">
        <v>83</v>
      </c>
      <c r="N14" s="15">
        <v>0.65</v>
      </c>
    </row>
    <row r="15" spans="1:14" s="11" customFormat="1" ht="25.5" x14ac:dyDescent="0.2">
      <c r="A15" s="9" t="str">
        <f>'1'!A15</f>
        <v>CONTABILIDAD FINANCIERA</v>
      </c>
      <c r="B15" s="9" t="s">
        <v>34</v>
      </c>
      <c r="C15" s="9" t="str">
        <f>'1'!C15</f>
        <v>204C</v>
      </c>
      <c r="D15" s="9" t="str">
        <f>'1'!D15</f>
        <v>INGENIERIA EN SISTEMAS</v>
      </c>
      <c r="E15" s="9">
        <f>'1'!E15</f>
        <v>22</v>
      </c>
      <c r="F15" s="9">
        <v>19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87</v>
      </c>
      <c r="N15" s="15">
        <v>0.63</v>
      </c>
    </row>
    <row r="16" spans="1:14" s="11" customFormat="1" ht="25.5" x14ac:dyDescent="0.2">
      <c r="A16" s="9" t="str">
        <f>'1'!A16</f>
        <v>E-COMMERCE</v>
      </c>
      <c r="B16" s="9" t="s">
        <v>34</v>
      </c>
      <c r="C16" s="9" t="str">
        <f>'1'!C16</f>
        <v>805B</v>
      </c>
      <c r="D16" s="9" t="str">
        <f>'1'!D16</f>
        <v>L A</v>
      </c>
      <c r="E16" s="9">
        <f>'1'!E16</f>
        <v>19</v>
      </c>
      <c r="F16" s="9">
        <v>8</v>
      </c>
      <c r="G16" s="9"/>
      <c r="H16" s="10"/>
      <c r="I16" s="9">
        <f t="shared" si="0"/>
        <v>11</v>
      </c>
      <c r="J16" s="10"/>
      <c r="K16" s="9">
        <v>0</v>
      </c>
      <c r="L16" s="10">
        <f t="shared" si="1"/>
        <v>0</v>
      </c>
      <c r="M16" s="9">
        <v>85</v>
      </c>
      <c r="N16" s="15">
        <v>0.75</v>
      </c>
    </row>
    <row r="17" spans="1:14" s="11" customFormat="1" ht="25.5" x14ac:dyDescent="0.2">
      <c r="A17" s="9" t="str">
        <f>'1'!A17</f>
        <v>FORMULACION Y EVALUACION DE PROYECTOS</v>
      </c>
      <c r="B17" s="9" t="s">
        <v>34</v>
      </c>
      <c r="C17" s="9" t="str">
        <f>'1'!C17</f>
        <v>805A</v>
      </c>
      <c r="D17" s="9" t="str">
        <f>'1'!D17</f>
        <v>L A</v>
      </c>
      <c r="E17" s="9">
        <f>'1'!E17</f>
        <v>38</v>
      </c>
      <c r="F17" s="9">
        <v>18</v>
      </c>
      <c r="G17" s="9"/>
      <c r="H17" s="10"/>
      <c r="I17" s="9">
        <f t="shared" si="0"/>
        <v>20</v>
      </c>
      <c r="J17" s="10"/>
      <c r="K17" s="9">
        <v>0</v>
      </c>
      <c r="L17" s="10">
        <f t="shared" si="1"/>
        <v>0</v>
      </c>
      <c r="M17" s="9">
        <v>61</v>
      </c>
      <c r="N17" s="15">
        <v>0.25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67</v>
      </c>
      <c r="G28" s="17"/>
      <c r="H28" s="18"/>
      <c r="I28" s="17">
        <f t="shared" si="0"/>
        <v>20</v>
      </c>
      <c r="J28" s="18"/>
      <c r="K28" s="17">
        <f>SUM(K14:K27)</f>
        <v>0</v>
      </c>
      <c r="L28" s="18"/>
      <c r="M28" s="17">
        <f>AVERAGE(M14:M27)</f>
        <v>79</v>
      </c>
      <c r="N28" s="19">
        <f>AVERAGE(N14:N27)</f>
        <v>0.57000000000000006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LC EMMANUEL MENDOZA CANELA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paperSize="9"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6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LC EMMANUEL MENDOZA CANELA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ADMINISTRACION FINANCIERA II</v>
      </c>
      <c r="B14" s="9" t="s">
        <v>35</v>
      </c>
      <c r="C14" s="9" t="str">
        <f>'1'!C14</f>
        <v>605B</v>
      </c>
      <c r="D14" s="9" t="str">
        <f>'1'!D14</f>
        <v>L A</v>
      </c>
      <c r="E14" s="9">
        <f>'1'!E14</f>
        <v>8</v>
      </c>
      <c r="F14" s="9">
        <v>22</v>
      </c>
      <c r="G14" s="9"/>
      <c r="H14" s="10"/>
      <c r="I14" s="9">
        <f t="shared" ref="I14:I28" si="0">(E14-SUM(F14:G14))-K14</f>
        <v>-14</v>
      </c>
      <c r="J14" s="10"/>
      <c r="K14" s="9">
        <v>0</v>
      </c>
      <c r="L14" s="10">
        <f t="shared" ref="L14:L28" si="1">K14/E14</f>
        <v>0</v>
      </c>
      <c r="M14" s="9">
        <v>82</v>
      </c>
      <c r="N14" s="15">
        <v>0.65</v>
      </c>
    </row>
    <row r="15" spans="1:14" s="11" customFormat="1" ht="25.5" x14ac:dyDescent="0.2">
      <c r="A15" s="9" t="str">
        <f>'1'!A15</f>
        <v>CONTABILIDAD FINANCIERA</v>
      </c>
      <c r="B15" s="9" t="s">
        <v>35</v>
      </c>
      <c r="C15" s="9" t="str">
        <f>'1'!C15</f>
        <v>204C</v>
      </c>
      <c r="D15" s="9" t="str">
        <f>'1'!D15</f>
        <v>INGENIERIA EN SISTEMAS</v>
      </c>
      <c r="E15" s="9">
        <f>'1'!E15</f>
        <v>22</v>
      </c>
      <c r="F15" s="9">
        <v>19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86</v>
      </c>
      <c r="N15" s="15">
        <v>0.42</v>
      </c>
    </row>
    <row r="16" spans="1:14" s="11" customFormat="1" ht="25.5" x14ac:dyDescent="0.2">
      <c r="A16" s="9" t="str">
        <f>'1'!A16</f>
        <v>E-COMMERCE</v>
      </c>
      <c r="B16" s="9" t="s">
        <v>35</v>
      </c>
      <c r="C16" s="9" t="str">
        <f>'1'!C16</f>
        <v>805B</v>
      </c>
      <c r="D16" s="9" t="str">
        <f>'1'!D16</f>
        <v>L A</v>
      </c>
      <c r="E16" s="9">
        <f>'1'!E16</f>
        <v>19</v>
      </c>
      <c r="F16" s="9">
        <v>8</v>
      </c>
      <c r="G16" s="9"/>
      <c r="H16" s="10"/>
      <c r="I16" s="9">
        <f t="shared" si="0"/>
        <v>11</v>
      </c>
      <c r="J16" s="10"/>
      <c r="K16" s="9">
        <v>0</v>
      </c>
      <c r="L16" s="10">
        <f t="shared" si="1"/>
        <v>0</v>
      </c>
      <c r="M16" s="9">
        <v>88</v>
      </c>
      <c r="N16" s="15">
        <v>0.62</v>
      </c>
    </row>
    <row r="17" spans="1:14" s="11" customFormat="1" ht="25.5" x14ac:dyDescent="0.2">
      <c r="A17" s="9" t="str">
        <f>'1'!A17</f>
        <v>FORMULACION Y EVALUACION DE PROYECTOS</v>
      </c>
      <c r="B17" s="9" t="s">
        <v>41</v>
      </c>
      <c r="C17" s="9" t="str">
        <f>'1'!C17</f>
        <v>805A</v>
      </c>
      <c r="D17" s="9" t="str">
        <f>'1'!D17</f>
        <v>L A</v>
      </c>
      <c r="E17" s="9">
        <f>'1'!E17</f>
        <v>38</v>
      </c>
      <c r="F17" s="9">
        <v>18</v>
      </c>
      <c r="G17" s="9"/>
      <c r="H17" s="10"/>
      <c r="I17" s="9">
        <f t="shared" si="0"/>
        <v>20</v>
      </c>
      <c r="J17" s="10"/>
      <c r="K17" s="9">
        <v>0</v>
      </c>
      <c r="L17" s="10">
        <f t="shared" si="1"/>
        <v>0</v>
      </c>
      <c r="M17" s="9">
        <v>62</v>
      </c>
      <c r="N17" s="15">
        <v>0.71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67</v>
      </c>
      <c r="G28" s="17"/>
      <c r="H28" s="18"/>
      <c r="I28" s="17">
        <f t="shared" si="0"/>
        <v>20</v>
      </c>
      <c r="J28" s="18"/>
      <c r="K28" s="17">
        <f>SUM(K14:K27)</f>
        <v>0</v>
      </c>
      <c r="L28" s="18">
        <f t="shared" si="1"/>
        <v>0</v>
      </c>
      <c r="M28" s="17">
        <f>AVERAGE(M14:M27)</f>
        <v>79.5</v>
      </c>
      <c r="N28" s="19">
        <f>AVERAGE(N14:N27)</f>
        <v>0.6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LC EMMANUEL MENDOZA CANELA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A14" sqref="A14:E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6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LC EMMANUEL MENDOZA CANELA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ADMINISTRACION FINANCIERA II</v>
      </c>
      <c r="B14" s="9" t="s">
        <v>39</v>
      </c>
      <c r="C14" s="9" t="str">
        <f>'1'!C14</f>
        <v>605B</v>
      </c>
      <c r="D14" s="9" t="str">
        <f>'1'!D14</f>
        <v>L A</v>
      </c>
      <c r="E14" s="9">
        <f>'1'!E14</f>
        <v>8</v>
      </c>
      <c r="F14" s="9">
        <v>18</v>
      </c>
      <c r="G14" s="9"/>
      <c r="H14" s="10"/>
      <c r="I14" s="9">
        <f t="shared" ref="I14:I28" si="0">(E14-SUM(F14:G14))-K14</f>
        <v>-10</v>
      </c>
      <c r="J14" s="10"/>
      <c r="K14" s="9">
        <v>0</v>
      </c>
      <c r="L14" s="10">
        <f t="shared" ref="L14:L28" si="1">K14/E14</f>
        <v>0</v>
      </c>
      <c r="M14" s="9">
        <v>68</v>
      </c>
      <c r="N14" s="15">
        <v>0.78</v>
      </c>
    </row>
    <row r="15" spans="1:14" s="11" customFormat="1" ht="25.5" x14ac:dyDescent="0.2">
      <c r="A15" s="9" t="s">
        <v>33</v>
      </c>
      <c r="B15" s="9" t="s">
        <v>39</v>
      </c>
      <c r="C15" s="9" t="str">
        <f>'1'!C15</f>
        <v>204C</v>
      </c>
      <c r="D15" s="9" t="str">
        <f>'1'!D15</f>
        <v>INGENIERIA EN SISTEMAS</v>
      </c>
      <c r="E15" s="9">
        <f>'1'!E15</f>
        <v>22</v>
      </c>
      <c r="F15" s="9">
        <v>19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86</v>
      </c>
      <c r="N15" s="15">
        <v>0.53</v>
      </c>
    </row>
    <row r="16" spans="1:14" s="11" customFormat="1" ht="25.5" x14ac:dyDescent="0.2">
      <c r="A16" s="9" t="str">
        <f>'1'!A16</f>
        <v>E-COMMERCE</v>
      </c>
      <c r="B16" s="9" t="s">
        <v>36</v>
      </c>
      <c r="C16" s="9" t="str">
        <f>'1'!C16</f>
        <v>805B</v>
      </c>
      <c r="D16" s="9" t="str">
        <f>'1'!D16</f>
        <v>L A</v>
      </c>
      <c r="E16" s="9">
        <f>'1'!E16</f>
        <v>19</v>
      </c>
      <c r="F16" s="9">
        <v>8</v>
      </c>
      <c r="G16" s="9"/>
      <c r="H16" s="10"/>
      <c r="I16" s="9">
        <f t="shared" si="0"/>
        <v>11</v>
      </c>
      <c r="J16" s="10"/>
      <c r="K16" s="9">
        <v>0</v>
      </c>
      <c r="L16" s="10">
        <f t="shared" si="1"/>
        <v>0</v>
      </c>
      <c r="M16" s="9">
        <v>86</v>
      </c>
      <c r="N16" s="15">
        <v>0.62</v>
      </c>
    </row>
    <row r="17" spans="1:14" s="11" customFormat="1" ht="25.5" x14ac:dyDescent="0.2">
      <c r="A17" s="9" t="str">
        <f>'1'!A17</f>
        <v>FORMULACION Y EVALUACION DE PROYECTOS</v>
      </c>
      <c r="B17" s="9" t="s">
        <v>40</v>
      </c>
      <c r="C17" s="9" t="str">
        <f>'1'!C17</f>
        <v>805A</v>
      </c>
      <c r="D17" s="9" t="str">
        <f>'1'!D17</f>
        <v>L A</v>
      </c>
      <c r="E17" s="9">
        <f>'1'!E17</f>
        <v>38</v>
      </c>
      <c r="F17" s="9">
        <v>18</v>
      </c>
      <c r="G17" s="9"/>
      <c r="H17" s="10"/>
      <c r="I17" s="9">
        <f t="shared" si="0"/>
        <v>20</v>
      </c>
      <c r="J17" s="10"/>
      <c r="K17" s="9">
        <v>0</v>
      </c>
      <c r="L17" s="10">
        <f t="shared" si="1"/>
        <v>0</v>
      </c>
      <c r="M17" s="9">
        <v>68</v>
      </c>
      <c r="N17" s="15">
        <v>0.75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63</v>
      </c>
      <c r="G28" s="17"/>
      <c r="H28" s="18"/>
      <c r="I28" s="17">
        <f t="shared" si="0"/>
        <v>24</v>
      </c>
      <c r="J28" s="18"/>
      <c r="K28" s="17">
        <f>SUM(K14:K27)</f>
        <v>0</v>
      </c>
      <c r="L28" s="18">
        <f t="shared" si="1"/>
        <v>0</v>
      </c>
      <c r="M28" s="17">
        <f>AVERAGE(M14:M27)</f>
        <v>77</v>
      </c>
      <c r="N28" s="19">
        <f>AVERAGE(N14:N27)</f>
        <v>0.67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LC EMMANUEL MENDOZA CANELA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paperSize="9" scale="67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6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LC EMMANUEL MENDOZA CANELA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ADMINISTRACION FINANCIERA II</v>
      </c>
      <c r="B14" s="9" t="s">
        <v>18</v>
      </c>
      <c r="C14" s="9" t="str">
        <f>'1'!C14</f>
        <v>605B</v>
      </c>
      <c r="D14" s="9" t="str">
        <f>'1'!D14</f>
        <v>L A</v>
      </c>
      <c r="E14" s="9">
        <f>'1'!E14</f>
        <v>8</v>
      </c>
      <c r="F14" s="9">
        <v>18</v>
      </c>
      <c r="G14" s="9">
        <v>5</v>
      </c>
      <c r="H14" s="10">
        <f t="shared" ref="H14:H17" si="0">F14/E14</f>
        <v>2.25</v>
      </c>
      <c r="I14" s="9">
        <f t="shared" ref="I14:I28" si="1">(E14-SUM(F14:G14))-K14</f>
        <v>-15</v>
      </c>
      <c r="J14" s="10">
        <f t="shared" ref="J14:J28" si="2">I14/E14</f>
        <v>-1.875</v>
      </c>
      <c r="K14" s="9">
        <v>0</v>
      </c>
      <c r="L14" s="10">
        <f t="shared" ref="L14:L28" si="3">K14/E14</f>
        <v>0</v>
      </c>
      <c r="M14" s="9">
        <v>85</v>
      </c>
      <c r="N14" s="15">
        <v>0.56000000000000005</v>
      </c>
    </row>
    <row r="15" spans="1:14" s="11" customFormat="1" ht="25.5" x14ac:dyDescent="0.2">
      <c r="A15" s="9" t="s">
        <v>33</v>
      </c>
      <c r="B15" s="9" t="s">
        <v>18</v>
      </c>
      <c r="C15" s="9" t="str">
        <f>'1'!C15</f>
        <v>204C</v>
      </c>
      <c r="D15" s="9" t="str">
        <f>'1'!D15</f>
        <v>INGENIERIA EN SISTEMAS</v>
      </c>
      <c r="E15" s="9">
        <f>'1'!E15</f>
        <v>22</v>
      </c>
      <c r="F15" s="9">
        <v>19</v>
      </c>
      <c r="G15" s="9"/>
      <c r="H15" s="10">
        <f t="shared" si="0"/>
        <v>0.86363636363636365</v>
      </c>
      <c r="I15" s="9">
        <f t="shared" si="1"/>
        <v>3</v>
      </c>
      <c r="J15" s="10">
        <f t="shared" si="2"/>
        <v>0.13636363636363635</v>
      </c>
      <c r="K15" s="9">
        <v>0</v>
      </c>
      <c r="L15" s="10">
        <f t="shared" si="3"/>
        <v>0</v>
      </c>
      <c r="M15" s="9">
        <v>86</v>
      </c>
      <c r="N15" s="15">
        <v>0.57999999999999996</v>
      </c>
    </row>
    <row r="16" spans="1:14" s="11" customFormat="1" ht="25.5" x14ac:dyDescent="0.2">
      <c r="A16" s="9" t="str">
        <f>'1'!A16</f>
        <v>E-COMMERCE</v>
      </c>
      <c r="B16" s="9" t="s">
        <v>18</v>
      </c>
      <c r="C16" s="9" t="str">
        <f>'1'!C16</f>
        <v>805B</v>
      </c>
      <c r="D16" s="9" t="str">
        <f>'1'!D16</f>
        <v>L A</v>
      </c>
      <c r="E16" s="9">
        <f>'1'!E16</f>
        <v>19</v>
      </c>
      <c r="F16" s="9">
        <v>8</v>
      </c>
      <c r="G16" s="9"/>
      <c r="H16" s="10">
        <f t="shared" si="0"/>
        <v>0.42105263157894735</v>
      </c>
      <c r="I16" s="9">
        <f t="shared" si="1"/>
        <v>11</v>
      </c>
      <c r="J16" s="10">
        <f t="shared" si="2"/>
        <v>0.57894736842105265</v>
      </c>
      <c r="K16" s="9">
        <v>0</v>
      </c>
      <c r="L16" s="10">
        <f t="shared" si="3"/>
        <v>0</v>
      </c>
      <c r="M16" s="9">
        <v>86</v>
      </c>
      <c r="N16" s="15">
        <v>0.75</v>
      </c>
    </row>
    <row r="17" spans="1:14" s="11" customFormat="1" ht="25.5" x14ac:dyDescent="0.2">
      <c r="A17" s="9" t="str">
        <f>'1'!A17</f>
        <v>FORMULACION Y EVALUACION DE PROYECTOS</v>
      </c>
      <c r="B17" s="9" t="s">
        <v>18</v>
      </c>
      <c r="C17" s="9" t="str">
        <f>'1'!C17</f>
        <v>805A</v>
      </c>
      <c r="D17" s="9" t="str">
        <f>'1'!D17</f>
        <v>L A</v>
      </c>
      <c r="E17" s="9">
        <f>'1'!E17</f>
        <v>38</v>
      </c>
      <c r="F17" s="9">
        <v>22</v>
      </c>
      <c r="G17" s="9"/>
      <c r="H17" s="10">
        <f t="shared" si="0"/>
        <v>0.57894736842105265</v>
      </c>
      <c r="I17" s="9">
        <f t="shared" si="1"/>
        <v>16</v>
      </c>
      <c r="J17" s="10">
        <f t="shared" si="2"/>
        <v>0.42105263157894735</v>
      </c>
      <c r="K17" s="9">
        <v>0</v>
      </c>
      <c r="L17" s="10">
        <f t="shared" si="3"/>
        <v>0</v>
      </c>
      <c r="M17" s="9">
        <v>75</v>
      </c>
      <c r="N17" s="15">
        <v>0.83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67</v>
      </c>
      <c r="G28" s="17">
        <f>SUM(G14:G27)</f>
        <v>5</v>
      </c>
      <c r="H28" s="18">
        <f>SUM(F28:G28)/E28</f>
        <v>0.82758620689655171</v>
      </c>
      <c r="I28" s="17">
        <f t="shared" si="1"/>
        <v>15</v>
      </c>
      <c r="J28" s="18">
        <f t="shared" si="2"/>
        <v>0.17241379310344829</v>
      </c>
      <c r="K28" s="17">
        <f>SUM(K14:K27)</f>
        <v>0</v>
      </c>
      <c r="L28" s="18">
        <f t="shared" si="3"/>
        <v>0</v>
      </c>
      <c r="M28" s="17">
        <f>AVERAGE(M14:M27)</f>
        <v>83</v>
      </c>
      <c r="N28" s="19">
        <f>AVERAGE(N14:N27)</f>
        <v>0.68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LC EMMANUEL MENDOZA CANELA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paperSize="9" scale="68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Emmanuel Mendoza</cp:lastModifiedBy>
  <cp:revision/>
  <cp:lastPrinted>2022-10-17T16:46:55Z</cp:lastPrinted>
  <dcterms:created xsi:type="dcterms:W3CDTF">2021-11-22T14:45:25Z</dcterms:created>
  <dcterms:modified xsi:type="dcterms:W3CDTF">2023-04-16T03:45:41Z</dcterms:modified>
  <cp:category/>
  <cp:contentStatus/>
</cp:coreProperties>
</file>