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5" l="1"/>
  <c r="E18" i="25"/>
  <c r="E19" i="25"/>
  <c r="E20" i="25"/>
  <c r="E21" i="25"/>
  <c r="E22" i="25"/>
  <c r="E23" i="25"/>
  <c r="E24" i="25"/>
  <c r="E25" i="25"/>
  <c r="E26" i="25"/>
  <c r="E27" i="25"/>
  <c r="D27" i="25"/>
  <c r="D26" i="25"/>
  <c r="D25" i="25"/>
  <c r="D24" i="25"/>
  <c r="D23" i="25"/>
  <c r="D22" i="25"/>
  <c r="D21" i="25"/>
  <c r="D20" i="25"/>
  <c r="D19" i="25"/>
  <c r="D18" i="25"/>
  <c r="D17" i="25"/>
  <c r="C17" i="25"/>
  <c r="C18" i="25"/>
  <c r="C19" i="25"/>
  <c r="C20" i="25"/>
  <c r="C21" i="25"/>
  <c r="C22" i="25"/>
  <c r="C23" i="25"/>
  <c r="C24" i="25"/>
  <c r="C25" i="25"/>
  <c r="C26" i="25"/>
  <c r="C27" i="25"/>
  <c r="N28" i="25" l="1"/>
  <c r="M28" i="25"/>
  <c r="K28" i="25"/>
  <c r="G28" i="25"/>
  <c r="F28" i="25"/>
  <c r="I27" i="25"/>
  <c r="A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I20" i="25"/>
  <c r="A20" i="25"/>
  <c r="I19" i="25"/>
  <c r="A19" i="25"/>
  <c r="I18" i="25"/>
  <c r="A18" i="25"/>
  <c r="I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F27" i="24"/>
  <c r="E16" i="24"/>
  <c r="I16" i="24" s="1"/>
  <c r="D16" i="24"/>
  <c r="C16" i="24"/>
  <c r="A16" i="24"/>
  <c r="A17" i="24"/>
  <c r="E14" i="24"/>
  <c r="I14" i="24" s="1"/>
  <c r="D14" i="24"/>
  <c r="C14" i="24"/>
  <c r="A14" i="24"/>
  <c r="B10" i="24"/>
  <c r="B36" i="24" s="1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L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L16" i="25"/>
  <c r="H14" i="25"/>
  <c r="H15" i="25"/>
  <c r="H16" i="25"/>
  <c r="E28" i="25"/>
  <c r="L14" i="24"/>
  <c r="L16" i="24"/>
  <c r="E27" i="24"/>
  <c r="L14" i="23"/>
  <c r="L15" i="23"/>
  <c r="L16" i="23"/>
  <c r="E28" i="23"/>
  <c r="L14" i="22"/>
  <c r="E28" i="22"/>
  <c r="I27" i="10"/>
  <c r="L27" i="10"/>
  <c r="I28" i="25" l="1"/>
  <c r="L28" i="25"/>
  <c r="H28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<sst xmlns="http://schemas.openxmlformats.org/spreadsheetml/2006/main" count="239" uniqueCount="61">
  <si>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</si>
  <si>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</si>
  <si>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</si>
  <si>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</si>
  <si>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</si>
  <si>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</si>
  <si>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</si>
  <si>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</si>
  <si>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</si>
  <si>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</si>
  <si>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</si>
  <si>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</si>
  <si>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</si>
  <si>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</si>
  <si>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</si>
  <si>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</si>
  <si>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</si>
  <si>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</si>
  <si>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</si>
  <si>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</si>
  <si>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</si>
  <si>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</si>
  <si>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</si>
  <si>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</si>
  <si>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</si>
  <si>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</si>
  <si>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</si>
  <si>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</si>
  <si>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</si>
  <si>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</si>
  <si>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</si>
  <si>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</si>
  <si>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TECNOLOGIA DE LOS MATERIALES</t>
  </si>
  <si>
    <t>IEME</t>
  </si>
  <si>
    <t>JEFE DE CARRERA</t>
  </si>
  <si>
    <t>PROFESOR</t>
  </si>
  <si>
    <t>302A</t>
  </si>
  <si>
    <t>302B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</si>
  <si>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</si>
  <si>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</si>
  <si>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</si>
  <si>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</si>
  <si>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IV</t>
  </si>
  <si>
    <t>V</t>
  </si>
  <si>
    <t>T</t>
  </si>
  <si>
    <t>ELECTRICIDAD Y MAGNETISMO</t>
  </si>
  <si>
    <t>SEMINARIO DE MECATRONICA</t>
  </si>
  <si>
    <t>ELECTRICIDAD Y ELECTRONICA INDUSTRIAL</t>
  </si>
  <si>
    <t>PROPIEDAD DE LOS MATERIALES</t>
  </si>
  <si>
    <t>CONTROL</t>
  </si>
  <si>
    <t>202-A</t>
  </si>
  <si>
    <t>202-B</t>
  </si>
  <si>
    <t>802-A</t>
  </si>
  <si>
    <t>201-C</t>
  </si>
  <si>
    <t>201-A</t>
  </si>
  <si>
    <t>811-B</t>
  </si>
  <si>
    <t>MECA</t>
  </si>
  <si>
    <t>S/E</t>
  </si>
  <si>
    <t>IIND</t>
  </si>
  <si>
    <t>FEBRERO-JUNIO 2023</t>
  </si>
  <si>
    <t>802-C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</si>
</sst>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3" zoomScale="112" zoomScaleNormal="112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5</v>
      </c>
      <c r="I8" s="36" t="s">
        <v>7</v>
      </c>
      <c r="J8" s="36"/>
      <c r="K8" s="36"/>
      <c r="L8" s="30" t="s">
        <v>59</v>
      </c>
      <c r="M8" s="30"/>
      <c r="N8" s="30"/>
    </row>
    <row r="10" spans="1:14" x14ac:dyDescent="0.2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45</v>
      </c>
      <c r="B14" s="21" t="s">
        <v>21</v>
      </c>
      <c r="C14" s="21" t="s">
        <v>50</v>
      </c>
      <c r="D14" s="9" t="s">
        <v>33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76</v>
      </c>
      <c r="N14" s="15">
        <v>0.66</v>
      </c>
    </row>
    <row r="15" spans="1:14" s="11" customFormat="1" x14ac:dyDescent="0.2">
      <c r="A15" s="8" t="s">
        <v>45</v>
      </c>
      <c r="B15" s="21" t="s">
        <v>21</v>
      </c>
      <c r="C15" s="21" t="s">
        <v>51</v>
      </c>
      <c r="D15" s="9" t="s">
        <v>33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75</v>
      </c>
      <c r="N15" s="15">
        <v>0.57999999999999996</v>
      </c>
    </row>
    <row r="16" spans="1:14" s="11" customFormat="1" ht="25.5" x14ac:dyDescent="0.2">
      <c r="A16" s="8" t="s">
        <v>47</v>
      </c>
      <c r="B16" s="21" t="s">
        <v>21</v>
      </c>
      <c r="C16" s="21" t="s">
        <v>53</v>
      </c>
      <c r="D16" s="9" t="s">
        <v>58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71</v>
      </c>
      <c r="N16" s="15">
        <v>0.56000000000000005</v>
      </c>
    </row>
    <row r="17" spans="1:14" s="11" customFormat="1" x14ac:dyDescent="0.2">
      <c r="A17" s="8" t="s">
        <v>48</v>
      </c>
      <c r="B17" s="21" t="s">
        <v>21</v>
      </c>
      <c r="C17" s="21" t="s">
        <v>54</v>
      </c>
      <c r="D17" s="9" t="s">
        <v>58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0.63</v>
      </c>
    </row>
    <row r="18" spans="1:14" s="11" customFormat="1" x14ac:dyDescent="0.2">
      <c r="A18" s="8" t="s">
        <v>49</v>
      </c>
      <c r="B18" s="9" t="s">
        <v>21</v>
      </c>
      <c r="C18" s="9" t="s">
        <v>55</v>
      </c>
      <c r="D18" s="9" t="s">
        <v>56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86</v>
      </c>
      <c r="N18" s="15">
        <v>0.79</v>
      </c>
    </row>
    <row r="19" spans="1:14" s="11" customFormat="1" x14ac:dyDescent="0.2">
      <c r="A19" s="8" t="s">
        <v>46</v>
      </c>
      <c r="B19" s="9" t="s">
        <v>57</v>
      </c>
      <c r="C19" s="9" t="s">
        <v>52</v>
      </c>
      <c r="D19" s="9" t="s">
        <v>33</v>
      </c>
      <c r="E19" s="9">
        <v>31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0</v>
      </c>
      <c r="N19" s="15">
        <v>0</v>
      </c>
    </row>
    <row r="20" spans="1:14" s="11" customFormat="1" x14ac:dyDescent="0.2">
      <c r="A20" s="8" t="s">
        <v>46</v>
      </c>
      <c r="B20" s="9" t="s">
        <v>57</v>
      </c>
      <c r="C20" s="9" t="s">
        <v>60</v>
      </c>
      <c r="D20" s="9" t="s">
        <v>33</v>
      </c>
      <c r="E20" s="9">
        <v>1</v>
      </c>
      <c r="F20" s="9">
        <v>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0</v>
      </c>
      <c r="N20" s="15">
        <v>0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116</v>
      </c>
      <c r="G27" s="17">
        <f>SUM(G14:G26)</f>
        <v>0</v>
      </c>
      <c r="H27" s="18"/>
      <c r="I27" s="17">
        <f t="shared" ref="I27" si="1">(E27-SUM(F27:G27))-K27</f>
        <v>39</v>
      </c>
      <c r="J27" s="18"/>
      <c r="K27" s="17">
        <f>SUM(K14:K26)</f>
        <v>0</v>
      </c>
      <c r="L27" s="18">
        <f t="shared" si="0"/>
        <v>0</v>
      </c>
      <c r="M27" s="17">
        <f>AVERAGE(M14:M26)</f>
        <v>54.285714285714285</v>
      </c>
      <c r="N27" s="19">
        <f>AVERAGE(N14:N26)</f>
        <v>0.46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35</v>
      </c>
      <c r="C32" s="27"/>
      <c r="D32" s="27"/>
      <c r="G32" s="28" t="s">
        <v>34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">
        <v>39</v>
      </c>
      <c r="C36" s="23"/>
      <c r="D36" s="23"/>
      <c r="E36" s="13"/>
      <c r="F36" s="13"/>
      <c r="G36" s="24" t="s">
        <v>40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7" zoomScaleNormal="87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MAGNETISMO</v>
      </c>
      <c r="B14" s="9" t="s">
        <v>42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0.64</v>
      </c>
    </row>
    <row r="15" spans="1:14" s="11" customFormat="1" ht="25.5" x14ac:dyDescent="0.2">
      <c r="A15" s="9" t="str">
        <f>'1'!A15</f>
        <v>ELECTRICIDAD Y MAGNETISMO</v>
      </c>
      <c r="B15" s="9" t="s">
        <v>42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0.52</v>
      </c>
    </row>
    <row r="16" spans="1:14" s="11" customFormat="1" ht="25.5" x14ac:dyDescent="0.2">
      <c r="A16" s="9" t="s">
        <v>47</v>
      </c>
      <c r="B16" s="9" t="s">
        <v>42</v>
      </c>
      <c r="C16" s="9" t="s">
        <v>53</v>
      </c>
      <c r="D16" s="9" t="s">
        <v>58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82</v>
      </c>
      <c r="N16" s="15">
        <v>0.75</v>
      </c>
    </row>
    <row r="17" spans="1:14" s="11" customFormat="1" ht="25.5" x14ac:dyDescent="0.2">
      <c r="A17" s="9" t="s">
        <v>48</v>
      </c>
      <c r="B17" s="9" t="s">
        <v>42</v>
      </c>
      <c r="C17" s="9" t="s">
        <v>54</v>
      </c>
      <c r="D17" s="9" t="s">
        <v>58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77</v>
      </c>
      <c r="N17" s="15">
        <v>0.67</v>
      </c>
    </row>
    <row r="18" spans="1:14" s="11" customFormat="1" ht="25.5" x14ac:dyDescent="0.2">
      <c r="A18" s="9" t="s">
        <v>49</v>
      </c>
      <c r="B18" s="9" t="s">
        <v>42</v>
      </c>
      <c r="C18" s="9" t="s">
        <v>55</v>
      </c>
      <c r="D18" s="9" t="s">
        <v>56</v>
      </c>
      <c r="E18" s="9">
        <v>13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0.9</v>
      </c>
    </row>
    <row r="19" spans="1:14" s="11" customFormat="1" ht="25.5" x14ac:dyDescent="0.2">
      <c r="A19" s="9" t="s">
        <v>46</v>
      </c>
      <c r="B19" s="9" t="s">
        <v>21</v>
      </c>
      <c r="C19" s="9" t="s">
        <v>52</v>
      </c>
      <c r="D19" s="9" t="s">
        <v>33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ht="25.5" x14ac:dyDescent="0.2">
      <c r="A20" s="9" t="s">
        <v>46</v>
      </c>
      <c r="B20" s="9" t="s">
        <v>21</v>
      </c>
      <c r="C20" s="9" t="s">
        <v>60</v>
      </c>
      <c r="D20" s="9" t="s">
        <v>33</v>
      </c>
      <c r="E20" s="9">
        <v>1</v>
      </c>
      <c r="F20" s="9">
        <v>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80</v>
      </c>
      <c r="N20" s="15">
        <v>0.8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135</v>
      </c>
      <c r="G28" s="17"/>
      <c r="H28" s="18"/>
      <c r="I28" s="17">
        <f t="shared" ref="I28" si="1">(E28-SUM(F28:G28))-K28</f>
        <v>20</v>
      </c>
      <c r="J28" s="18"/>
      <c r="K28" s="17">
        <f>SUM(K14:K27)</f>
        <v>0</v>
      </c>
      <c r="L28" s="18">
        <f t="shared" si="0"/>
        <v>0</v>
      </c>
      <c r="M28" s="17">
        <f>AVERAGE(M14:M27)</f>
        <v>84.571428571428569</v>
      </c>
      <c r="N28" s="19">
        <f>AVERAGE(N14:N27)</f>
        <v>0.65142857142857136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35</v>
      </c>
      <c r="C33" s="27"/>
      <c r="D33" s="27"/>
      <c r="G33" s="28" t="s">
        <v>34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MAGNETISMO</v>
      </c>
      <c r="B14" s="9" t="s">
        <v>41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ht="25.5" x14ac:dyDescent="0.2">
      <c r="A15" s="9" t="str">
        <f>'1'!A15</f>
        <v>ELECTRICIDAD Y MAGNETISMO</v>
      </c>
      <c r="B15" s="9" t="s">
        <v>41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2">
      <c r="A16" s="9" t="e">
        <f>'1'!#REF!</f>
        <v>#REF!</v>
      </c>
      <c r="B16" s="9" t="s">
        <v>41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/>
      <c r="H16" s="10"/>
      <c r="I16" s="9">
        <v>0</v>
      </c>
      <c r="J16" s="10"/>
      <c r="K16" s="9">
        <v>0</v>
      </c>
      <c r="L16" s="10" t="e">
        <f t="shared" si="0"/>
        <v>#REF!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 t="e">
        <f t="shared" si="0"/>
        <v>#REF!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A29" sqref="A29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MAGNETISMO</v>
      </c>
      <c r="B14" s="9" t="s">
        <v>42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7" si="1">K14/E14</f>
        <v>0</v>
      </c>
      <c r="M14" s="9">
        <v>86</v>
      </c>
      <c r="N14" s="15">
        <v>0.1</v>
      </c>
    </row>
    <row r="15" spans="1:14" s="11" customFormat="1" x14ac:dyDescent="0.2">
      <c r="A15" s="9" t="s">
        <v>32</v>
      </c>
      <c r="B15" s="9" t="s">
        <v>43</v>
      </c>
      <c r="C15" s="9" t="s">
        <v>36</v>
      </c>
      <c r="D15" s="9" t="s">
        <v>33</v>
      </c>
      <c r="E15" s="9">
        <v>33</v>
      </c>
      <c r="F15" s="9">
        <v>33</v>
      </c>
      <c r="G15" s="9"/>
      <c r="H15" s="10"/>
      <c r="I15" s="9">
        <v>33</v>
      </c>
      <c r="J15" s="10"/>
      <c r="K15" s="9">
        <v>0</v>
      </c>
      <c r="L15" s="10">
        <v>0</v>
      </c>
      <c r="M15" s="9">
        <v>87</v>
      </c>
      <c r="N15" s="15">
        <v>0.04</v>
      </c>
    </row>
    <row r="16" spans="1:14" s="11" customFormat="1" x14ac:dyDescent="0.2">
      <c r="A16" s="9" t="e">
        <f>'1'!#REF!</f>
        <v>#REF!</v>
      </c>
      <c r="B16" s="9" t="s">
        <v>42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/>
      <c r="H16" s="10"/>
      <c r="I16" s="9" t="e">
        <f t="shared" si="0"/>
        <v>#REF!</v>
      </c>
      <c r="J16" s="10"/>
      <c r="K16" s="9">
        <v>0</v>
      </c>
      <c r="L16" s="10" t="e">
        <f t="shared" si="1"/>
        <v>#REF!</v>
      </c>
      <c r="M16" s="9">
        <v>90</v>
      </c>
      <c r="N16" s="15">
        <v>0.76</v>
      </c>
    </row>
    <row r="17" spans="1:14" s="11" customFormat="1" x14ac:dyDescent="0.2">
      <c r="A17" s="9" t="str">
        <f>'1'!A15</f>
        <v>ELECTRICIDAD Y MAGNETISMO</v>
      </c>
      <c r="B17" s="9" t="s">
        <v>42</v>
      </c>
      <c r="C17" s="9" t="s">
        <v>37</v>
      </c>
      <c r="D17" s="9" t="s">
        <v>33</v>
      </c>
      <c r="E17" s="9">
        <v>20</v>
      </c>
      <c r="F17" s="9">
        <v>20</v>
      </c>
      <c r="G17" s="9"/>
      <c r="H17" s="10"/>
      <c r="I17" s="9">
        <v>20</v>
      </c>
      <c r="J17" s="10"/>
      <c r="K17" s="9">
        <v>0</v>
      </c>
      <c r="L17" s="10">
        <v>0</v>
      </c>
      <c r="M17" s="9">
        <v>89</v>
      </c>
      <c r="N17" s="15">
        <v>0.44</v>
      </c>
    </row>
    <row r="18" spans="1:14" s="11" customFormat="1" x14ac:dyDescent="0.2">
      <c r="A18" s="9" t="s">
        <v>32</v>
      </c>
      <c r="B18" s="9" t="s">
        <v>43</v>
      </c>
      <c r="C18" s="9" t="s">
        <v>37</v>
      </c>
      <c r="D18" s="9" t="s">
        <v>33</v>
      </c>
      <c r="E18" s="9">
        <v>20</v>
      </c>
      <c r="F18" s="9">
        <v>20</v>
      </c>
      <c r="G18" s="9"/>
      <c r="H18" s="10"/>
      <c r="I18" s="9">
        <v>20</v>
      </c>
      <c r="J18" s="10"/>
      <c r="K18" s="9">
        <v>0</v>
      </c>
      <c r="L18" s="10">
        <v>0</v>
      </c>
      <c r="M18" s="9">
        <v>90</v>
      </c>
      <c r="N18" s="15">
        <v>0.63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 t="e">
        <f>SUM(E14:E26)</f>
        <v>#REF!</v>
      </c>
      <c r="F27" s="17">
        <f>SUM(F14:F26)</f>
        <v>119</v>
      </c>
      <c r="G27" s="17"/>
      <c r="H27" s="18"/>
      <c r="I27" s="17">
        <v>73</v>
      </c>
      <c r="J27" s="18"/>
      <c r="K27" s="17">
        <v>0</v>
      </c>
      <c r="L27" s="18" t="e">
        <f t="shared" si="1"/>
        <v>#REF!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40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MAGNETISMO</v>
      </c>
      <c r="B14" s="9" t="s">
        <v>44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>
        <v>0</v>
      </c>
      <c r="H14" s="10">
        <f t="shared" ref="H14:H16" si="0">F14/E14</f>
        <v>1</v>
      </c>
      <c r="I14" s="9">
        <f t="shared" ref="I14:I28" si="1">(E14-SUM(F14:G14))-K14</f>
        <v>0</v>
      </c>
      <c r="J14" s="10">
        <f t="shared" ref="J14:J16" si="2">I14/E14</f>
        <v>0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ht="25.5" x14ac:dyDescent="0.2">
      <c r="A15" s="9" t="str">
        <f>'1'!A15</f>
        <v>ELECTRICIDAD Y MAGNETISMO</v>
      </c>
      <c r="B15" s="9" t="s">
        <v>44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0.21</v>
      </c>
    </row>
    <row r="16" spans="1:14" s="11" customFormat="1" x14ac:dyDescent="0.2">
      <c r="A16" s="9" t="e">
        <f>'1'!#REF!</f>
        <v>#REF!</v>
      </c>
      <c r="B16" s="9" t="s">
        <v>44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>
        <v>0</v>
      </c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>
        <v>0</v>
      </c>
      <c r="L16" s="10" t="e">
        <f t="shared" si="3"/>
        <v>#REF!</v>
      </c>
      <c r="M16" s="9">
        <v>86</v>
      </c>
      <c r="N16" s="15">
        <v>0.86</v>
      </c>
    </row>
    <row r="17" spans="1:14" s="11" customFormat="1" ht="25.5" x14ac:dyDescent="0.2">
      <c r="A17" s="9" t="str">
        <f>'1'!A16</f>
        <v>ELECTRICIDAD Y ELECTRONICA INDUSTRIAL</v>
      </c>
      <c r="B17" s="9"/>
      <c r="C17" s="9" t="str">
        <f>'1'!C16</f>
        <v>201-C</v>
      </c>
      <c r="D17" s="9" t="str">
        <f>'1'!D16</f>
        <v>IIND</v>
      </c>
      <c r="E17" s="9">
        <f>'1'!E16</f>
        <v>25</v>
      </c>
      <c r="F17" s="9"/>
      <c r="G17" s="9"/>
      <c r="H17" s="10"/>
      <c r="I17" s="9">
        <f t="shared" si="1"/>
        <v>25</v>
      </c>
      <c r="J17" s="10"/>
      <c r="K17" s="9"/>
      <c r="L17" s="10"/>
      <c r="M17" s="9"/>
      <c r="N17" s="15"/>
    </row>
    <row r="18" spans="1:14" s="11" customFormat="1" ht="25.5" x14ac:dyDescent="0.2">
      <c r="A18" s="9" t="str">
        <f>'1'!A17</f>
        <v>PROPIEDAD DE LOS MATERIALES</v>
      </c>
      <c r="B18" s="9"/>
      <c r="C18" s="9" t="str">
        <f>'1'!C17</f>
        <v>201-A</v>
      </c>
      <c r="D18" s="9" t="str">
        <f>'1'!D17</f>
        <v>IIND</v>
      </c>
      <c r="E18" s="9">
        <f>'1'!E17</f>
        <v>32</v>
      </c>
      <c r="F18" s="9"/>
      <c r="G18" s="9"/>
      <c r="H18" s="10"/>
      <c r="I18" s="9">
        <f t="shared" si="1"/>
        <v>32</v>
      </c>
      <c r="J18" s="10"/>
      <c r="K18" s="9"/>
      <c r="L18" s="10"/>
      <c r="M18" s="9"/>
      <c r="N18" s="15"/>
    </row>
    <row r="19" spans="1:14" s="11" customFormat="1" ht="25.5" x14ac:dyDescent="0.2">
      <c r="A19" s="9" t="str">
        <f>'1'!A18</f>
        <v>CONTROL</v>
      </c>
      <c r="B19" s="9"/>
      <c r="C19" s="9" t="str">
        <f>'1'!C18</f>
        <v>811-B</v>
      </c>
      <c r="D19" s="9" t="str">
        <f>'1'!D18</f>
        <v>MECA</v>
      </c>
      <c r="E19" s="9">
        <f>'1'!E18</f>
        <v>13</v>
      </c>
      <c r="F19" s="9"/>
      <c r="G19" s="9"/>
      <c r="H19" s="10"/>
      <c r="I19" s="9">
        <f t="shared" si="1"/>
        <v>13</v>
      </c>
      <c r="J19" s="10"/>
      <c r="K19" s="9"/>
      <c r="L19" s="10"/>
      <c r="M19" s="9"/>
      <c r="N19" s="15"/>
    </row>
    <row r="20" spans="1:14" s="11" customFormat="1" ht="25.5" x14ac:dyDescent="0.2">
      <c r="A20" s="9" t="str">
        <f>'1'!A19</f>
        <v>SEMINARIO DE MECATRONICA</v>
      </c>
      <c r="B20" s="9"/>
      <c r="C20" s="9" t="str">
        <f>'1'!C19</f>
        <v>802-A</v>
      </c>
      <c r="D20" s="9" t="str">
        <f>'1'!D19</f>
        <v>IEME</v>
      </c>
      <c r="E20" s="9">
        <f>'1'!E19</f>
        <v>31</v>
      </c>
      <c r="F20" s="9"/>
      <c r="G20" s="9"/>
      <c r="H20" s="10"/>
      <c r="I20" s="9">
        <f t="shared" si="1"/>
        <v>31</v>
      </c>
      <c r="J20" s="10"/>
      <c r="K20" s="9"/>
      <c r="L20" s="10"/>
      <c r="M20" s="9"/>
      <c r="N20" s="15"/>
    </row>
    <row r="21" spans="1:14" s="11" customFormat="1" ht="25.5" x14ac:dyDescent="0.2">
      <c r="A21" s="9" t="str">
        <f>'1'!A20</f>
        <v>SEMINARIO DE MECATRONICA</v>
      </c>
      <c r="B21" s="9"/>
      <c r="C21" s="9" t="str">
        <f>'1'!C20</f>
        <v>802-C</v>
      </c>
      <c r="D21" s="9" t="str">
        <f>'1'!D20</f>
        <v>IEME</v>
      </c>
      <c r="E21" s="9">
        <f>'1'!E20</f>
        <v>1</v>
      </c>
      <c r="F21" s="9"/>
      <c r="G21" s="9"/>
      <c r="H21" s="10"/>
      <c r="I21" s="9">
        <f t="shared" si="1"/>
        <v>1</v>
      </c>
      <c r="J21" s="10"/>
      <c r="K21" s="9"/>
      <c r="L21" s="10"/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66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>
        <v>0</v>
      </c>
      <c r="K28" s="17">
        <f>SUM(K14:K27)</f>
        <v>0</v>
      </c>
      <c r="L28" s="18" t="e">
        <f t="shared" si="3"/>
        <v>#REF!</v>
      </c>
      <c r="M28" s="17">
        <f>AVERAGE(M14:M27)</f>
        <v>85.666666666666671</v>
      </c>
      <c r="N28" s="19">
        <f>AVERAGE(N14:N27)</f>
        <v>0.54333333333333333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2023-06-22T22:56:56Z</dcterms:modified>
  <cp:category/>
  <cp:contentStatus/>
</cp:coreProperties>
</file>