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E15" i="24"/>
  <c r="L15" i="24" s="1"/>
  <c r="D15" i="24"/>
  <c r="C15" i="24"/>
  <c r="A15" i="24"/>
  <c r="L14" i="24"/>
  <c r="E14" i="24"/>
  <c r="D14" i="24"/>
  <c r="C14" i="24"/>
  <c r="A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5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<sst xmlns="http://schemas.openxmlformats.org/spreadsheetml/2006/main" count="252" uniqueCount="57">
  <si>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</si>
  <si>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</si>
  <si>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</si>
  <si>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</si>
  <si>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</si>
  <si>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</si>
  <si>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</si>
  <si>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</si>
  <si>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</si>
  <si>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</si>
  <si>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</si>
  <si>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</si>
  <si>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</si>
  <si>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</si>
  <si>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</si>
  <si>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</si>
  <si>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</si>
  <si>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</si>
  <si>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</si>
  <si>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</si>
  <si>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</si>
  <si>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</si>
  <si>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</si>
  <si>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</si>
  <si>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</si>
  <si>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</si>
  <si>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</si>
  <si>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</si>
  <si>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</si>
  <si>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</si>
  <si>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</si>
  <si>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</si>
  <si>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</si>
  <si>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</si>
  <si>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</si>
  <si>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</si>
  <si>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</si>
  <si>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</si>
  <si>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</si>
  <si>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IV</t>
  </si>
  <si>
    <t>T</t>
  </si>
  <si>
    <t>ELECTRICIDAD Y MAGNETISMO</t>
  </si>
  <si>
    <t>SEMINARIO DE MECATRONICA</t>
  </si>
  <si>
    <t>ELECTRICIDAD Y ELECTRONICA INDUSTRIAL</t>
  </si>
  <si>
    <t>PROPIEDAD DE LOS MATERIALES</t>
  </si>
  <si>
    <t>CONTROL</t>
  </si>
  <si>
    <t>202-A</t>
  </si>
  <si>
    <t>202-B</t>
  </si>
  <si>
    <t>802-A</t>
  </si>
  <si>
    <t>201-C</t>
  </si>
  <si>
    <t>201-A</t>
  </si>
  <si>
    <t>811-B</t>
  </si>
  <si>
    <t>MECA</t>
  </si>
  <si>
    <t>S/E</t>
  </si>
  <si>
    <t>IIND</t>
  </si>
  <si>
    <t>FEBRERO-JUNIO 2023</t>
  </si>
  <si>
    <t>802-C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</si>
</sst>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="112" zoomScaleNormal="112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0" t="s">
        <v>55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41</v>
      </c>
      <c r="B14" s="21" t="s">
        <v>21</v>
      </c>
      <c r="C14" s="21" t="s">
        <v>46</v>
      </c>
      <c r="D14" s="9" t="s">
        <v>32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76</v>
      </c>
      <c r="N14" s="15">
        <v>0.66</v>
      </c>
    </row>
    <row r="15" spans="1:14" s="11" customFormat="1" x14ac:dyDescent="0.2">
      <c r="A15" s="8" t="s">
        <v>41</v>
      </c>
      <c r="B15" s="21" t="s">
        <v>21</v>
      </c>
      <c r="C15" s="21" t="s">
        <v>47</v>
      </c>
      <c r="D15" s="9" t="s">
        <v>32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75</v>
      </c>
      <c r="N15" s="15">
        <v>0.57999999999999996</v>
      </c>
    </row>
    <row r="16" spans="1:14" s="11" customFormat="1" ht="25.5" x14ac:dyDescent="0.2">
      <c r="A16" s="8" t="s">
        <v>43</v>
      </c>
      <c r="B16" s="21" t="s">
        <v>21</v>
      </c>
      <c r="C16" s="21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71</v>
      </c>
      <c r="N16" s="15">
        <v>0.56000000000000005</v>
      </c>
    </row>
    <row r="17" spans="1:14" s="11" customFormat="1" x14ac:dyDescent="0.2">
      <c r="A17" s="8" t="s">
        <v>44</v>
      </c>
      <c r="B17" s="21" t="s">
        <v>21</v>
      </c>
      <c r="C17" s="21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0.63</v>
      </c>
    </row>
    <row r="18" spans="1:14" s="11" customFormat="1" x14ac:dyDescent="0.2">
      <c r="A18" s="8" t="s">
        <v>45</v>
      </c>
      <c r="B18" s="9" t="s">
        <v>21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86</v>
      </c>
      <c r="N18" s="15">
        <v>0.79</v>
      </c>
    </row>
    <row r="19" spans="1:14" s="11" customFormat="1" x14ac:dyDescent="0.2">
      <c r="A19" s="8" t="s">
        <v>42</v>
      </c>
      <c r="B19" s="9" t="s">
        <v>53</v>
      </c>
      <c r="C19" s="9" t="s">
        <v>48</v>
      </c>
      <c r="D19" s="9" t="s">
        <v>32</v>
      </c>
      <c r="E19" s="9">
        <v>31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x14ac:dyDescent="0.2">
      <c r="A20" s="8" t="s">
        <v>42</v>
      </c>
      <c r="B20" s="9" t="s">
        <v>53</v>
      </c>
      <c r="C20" s="9" t="s">
        <v>56</v>
      </c>
      <c r="D20" s="9" t="s">
        <v>32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116</v>
      </c>
      <c r="G27" s="17">
        <f>SUM(G14:G26)</f>
        <v>0</v>
      </c>
      <c r="H27" s="18"/>
      <c r="I27" s="17">
        <f t="shared" ref="I27" si="1">(E27-SUM(F27:G27))-K27</f>
        <v>39</v>
      </c>
      <c r="J27" s="18"/>
      <c r="K27" s="17">
        <f>SUM(K14:K26)</f>
        <v>0</v>
      </c>
      <c r="L27" s="18">
        <f t="shared" si="0"/>
        <v>0</v>
      </c>
      <c r="M27" s="17">
        <f>AVERAGE(M14:M26)</f>
        <v>54.285714285714285</v>
      </c>
      <c r="N27" s="19">
        <f>AVERAGE(N14:N26)</f>
        <v>0.46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34</v>
      </c>
      <c r="C32" s="27"/>
      <c r="D32" s="27"/>
      <c r="G32" s="28" t="s">
        <v>33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36</v>
      </c>
      <c r="C36" s="23"/>
      <c r="D36" s="23"/>
      <c r="E36" s="13"/>
      <c r="F36" s="13"/>
      <c r="G36" s="24" t="s">
        <v>37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7" zoomScaleNormal="87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149</v>
      </c>
      <c r="G28" s="17"/>
      <c r="H28" s="18"/>
      <c r="I28" s="17">
        <f t="shared" ref="I28" si="1">(E28-SUM(F28:G28))-K28</f>
        <v>6</v>
      </c>
      <c r="J28" s="18"/>
      <c r="K28" s="17">
        <f>SUM(K14:K27)</f>
        <v>0</v>
      </c>
      <c r="L28" s="18">
        <f t="shared" si="0"/>
        <v>0</v>
      </c>
      <c r="M28" s="17">
        <f>AVERAGE(M14:M27)</f>
        <v>84.571428571428569</v>
      </c>
      <c r="N28" s="19">
        <f>AVERAGE(N14:N27)</f>
        <v>0.65142857142857136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34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38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 t="str">
        <f>'1'!A15</f>
        <v>ELECTRICIDAD Y MAGNETISMO</v>
      </c>
      <c r="B15" s="9" t="s">
        <v>38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e">
        <f>'1'!#REF!</f>
        <v>#REF!</v>
      </c>
      <c r="B16" s="9" t="s">
        <v>38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>
        <v>0</v>
      </c>
      <c r="J16" s="10"/>
      <c r="K16" s="9">
        <v>0</v>
      </c>
      <c r="L16" s="10" t="e">
        <f t="shared" si="0"/>
        <v>#REF!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#REF!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5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39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16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39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43</v>
      </c>
      <c r="B16" s="9" t="s">
        <v>39</v>
      </c>
      <c r="C16" s="9" t="s">
        <v>49</v>
      </c>
      <c r="D16" s="9" t="s">
        <v>54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44</v>
      </c>
      <c r="B17" s="9" t="s">
        <v>39</v>
      </c>
      <c r="C17" s="9" t="s">
        <v>50</v>
      </c>
      <c r="D17" s="9" t="s">
        <v>54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45</v>
      </c>
      <c r="B18" s="9" t="s">
        <v>39</v>
      </c>
      <c r="C18" s="9" t="s">
        <v>51</v>
      </c>
      <c r="D18" s="9" t="s">
        <v>52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42</v>
      </c>
      <c r="B19" s="9" t="s">
        <v>21</v>
      </c>
      <c r="C19" s="9" t="s">
        <v>48</v>
      </c>
      <c r="D19" s="9" t="s">
        <v>32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42</v>
      </c>
      <c r="B20" s="9" t="s">
        <v>21</v>
      </c>
      <c r="C20" s="9" t="s">
        <v>56</v>
      </c>
      <c r="D20" s="9" t="s">
        <v>32</v>
      </c>
      <c r="E20" s="9">
        <v>1</v>
      </c>
      <c r="F20" s="9">
        <v>1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149</v>
      </c>
      <c r="G27" s="17"/>
      <c r="H27" s="18"/>
      <c r="I27" s="17">
        <v>73</v>
      </c>
      <c r="J27" s="18"/>
      <c r="K27" s="17">
        <v>0</v>
      </c>
      <c r="L27" s="18">
        <f t="shared" ref="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ELECTRICIDAD Y MAGNETISMO</v>
      </c>
      <c r="B14" s="9" t="s">
        <v>40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5" si="0">F14/E14</f>
        <v>1</v>
      </c>
      <c r="I14" s="9">
        <f t="shared" ref="I14:I27" si="1">(E14-SUM(F14:G14))-K14</f>
        <v>0</v>
      </c>
      <c r="J14" s="10">
        <f t="shared" ref="J14:J15" si="2">I14/E14</f>
        <v>0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40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ht="25.5" x14ac:dyDescent="0.2">
      <c r="A16" s="9" t="str">
        <f>'1'!A16</f>
        <v>ELECTRICIDAD Y ELECTRONICA INDUSTRIAL</v>
      </c>
      <c r="B16" s="9" t="s">
        <v>40</v>
      </c>
      <c r="C16" s="9" t="str">
        <f>'1'!C16</f>
        <v>201-C</v>
      </c>
      <c r="D16" s="9" t="str">
        <f>'1'!D16</f>
        <v>IIND</v>
      </c>
      <c r="E16" s="9">
        <f>'1'!E16</f>
        <v>25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PROPIEDAD DE LOS MATERIALES</v>
      </c>
      <c r="B17" s="9" t="s">
        <v>40</v>
      </c>
      <c r="C17" s="9" t="str">
        <f>'1'!C17</f>
        <v>201-A</v>
      </c>
      <c r="D17" s="9" t="str">
        <f>'1'!D17</f>
        <v>IIND</v>
      </c>
      <c r="E17" s="9">
        <f>'1'!E17</f>
        <v>32</v>
      </c>
      <c r="F17" s="9">
        <v>28</v>
      </c>
      <c r="G17" s="9">
        <v>4</v>
      </c>
      <c r="H17" s="10">
        <v>0.87</v>
      </c>
      <c r="I17" s="9">
        <f t="shared" si="1"/>
        <v>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x14ac:dyDescent="0.2">
      <c r="A18" s="9" t="str">
        <f>'1'!A18</f>
        <v>CONTROL</v>
      </c>
      <c r="B18" s="9" t="s">
        <v>40</v>
      </c>
      <c r="C18" s="9" t="str">
        <f>'1'!C18</f>
        <v>811-B</v>
      </c>
      <c r="D18" s="9" t="str">
        <f>'1'!D18</f>
        <v>MECA</v>
      </c>
      <c r="E18" s="9">
        <f>'1'!E18</f>
        <v>13</v>
      </c>
      <c r="F18" s="9"/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 t="str">
        <f>'1'!A19</f>
        <v>SEMINARIO DE MECATRONICA</v>
      </c>
      <c r="B19" s="9" t="s">
        <v>40</v>
      </c>
      <c r="C19" s="9" t="str">
        <f>'1'!C19</f>
        <v>802-A</v>
      </c>
      <c r="D19" s="9" t="str">
        <f>'1'!D19</f>
        <v>IEME</v>
      </c>
      <c r="E19" s="9">
        <f>'1'!E19</f>
        <v>31</v>
      </c>
      <c r="F19" s="9"/>
      <c r="G19" s="9"/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 t="str">
        <f>'1'!A20</f>
        <v>SEMINARIO DE MECATRONICA</v>
      </c>
      <c r="B20" s="9" t="s">
        <v>40</v>
      </c>
      <c r="C20" s="9" t="str">
        <f>'1'!C20</f>
        <v>802-C</v>
      </c>
      <c r="D20" s="9" t="str">
        <f>'1'!D20</f>
        <v>IEME</v>
      </c>
      <c r="E20" s="9">
        <f>'1'!E20</f>
        <v>1</v>
      </c>
      <c r="F20" s="9"/>
      <c r="G20" s="9"/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103</v>
      </c>
      <c r="G27" s="17">
        <f>SUM(G14:G26)</f>
        <v>7</v>
      </c>
      <c r="H27" s="18">
        <f>SUM(F27:G27)/E27</f>
        <v>0.70967741935483875</v>
      </c>
      <c r="I27" s="17">
        <f t="shared" si="1"/>
        <v>45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2023-06-28T18:32:29Z</dcterms:modified>
  <cp:category/>
  <cp:contentStatus/>
</cp:coreProperties>
</file>