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PARCIAL FEB-JULIO 2023 INDUSTRIAL\"/>
    </mc:Choice>
  </mc:AlternateContent>
  <bookViews>
    <workbookView xWindow="0" yWindow="0" windowWidth="19200" windowHeight="755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0" l="1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F28" i="10"/>
  <c r="E28" i="10"/>
  <c r="L18" i="10"/>
  <c r="I18" i="10"/>
  <c r="L17" i="10"/>
  <c r="L16" i="10"/>
  <c r="I16" i="10"/>
  <c r="L15" i="10"/>
  <c r="I15" i="10"/>
  <c r="L14" i="10"/>
  <c r="I14" i="10"/>
  <c r="I17" i="22" l="1"/>
  <c r="L17" i="22"/>
  <c r="I16" i="22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H14" i="23"/>
  <c r="H15" i="23"/>
  <c r="H17" i="23"/>
  <c r="H18" i="23"/>
  <c r="E28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<sst xmlns="http://schemas.openxmlformats.org/spreadsheetml/2006/main" count="201" uniqueCount="47">
  <si>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</si>
  <si>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</si>
  <si>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</si>
  <si>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</si>
  <si>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</si>
  <si>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</si>
  <si>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</si>
  <si>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</si>
  <si>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</si>
  <si>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</si>
  <si>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</si>
  <si>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</si>
  <si>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</si>
  <si>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</si>
  <si>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</si>
  <si>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</si>
  <si>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</si>
  <si>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</si>
  <si>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</si>
  <si>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</si>
  <si>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</si>
  <si>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</si>
  <si>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</si>
  <si>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</si>
  <si>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</si>
  <si>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</si>
  <si>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</si>
  <si>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</si>
  <si>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</si>
  <si>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</si>
  <si>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</si>
  <si>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</si>
  <si>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</si>
  <si>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T</t>
  </si>
  <si>
    <t>201B</t>
  </si>
  <si>
    <t>FEBERERO-JULIO 2023</t>
  </si>
  <si>
    <t>M.I.I. MARÍA DE LA CRUZ PORRAS ARIAS</t>
  </si>
  <si>
    <t>LIC. ALEJANDRO RAMIREZ VAZQUEZ</t>
  </si>
  <si>
    <t>TALLER DE INVESTIGACIÓN I</t>
  </si>
  <si>
    <t>601B</t>
  </si>
  <si>
    <t>TALLER DE INVESTIGACION I</t>
  </si>
  <si>
    <t>601A</t>
  </si>
  <si>
    <t>MERCADOTECNIA</t>
  </si>
  <si>
    <t>TALLER DE LIDERAZGO</t>
  </si>
  <si>
    <t>S/E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</si>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</sst>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657412</xdr:colOff>
      <xdr:row>30</xdr:row>
      <xdr:rowOff>97117</xdr:rowOff>
    </xdr:from>
    <xdr:to>
      <xdr:col>3</xdr:col>
      <xdr:colOff>1291451</xdr:colOff>
      <xdr:row>33</xdr:row>
      <xdr:rowOff>722472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64000" y="6940176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30</xdr:row>
      <xdr:rowOff>134470</xdr:rowOff>
    </xdr:from>
    <xdr:to>
      <xdr:col>3</xdr:col>
      <xdr:colOff>1298922</xdr:colOff>
      <xdr:row>33</xdr:row>
      <xdr:rowOff>759825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6999941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657412</xdr:colOff>
      <xdr:row>30</xdr:row>
      <xdr:rowOff>119528</xdr:rowOff>
    </xdr:from>
    <xdr:to>
      <xdr:col>3</xdr:col>
      <xdr:colOff>1291451</xdr:colOff>
      <xdr:row>33</xdr:row>
      <xdr:rowOff>744883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64000" y="6984999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B34" sqref="B34:D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2" t="s">
        <v>7</v>
      </c>
      <c r="J8" s="32"/>
      <c r="K8" s="32"/>
      <c r="L8" s="33" t="s">
        <v>35</v>
      </c>
      <c r="M8" s="33"/>
      <c r="N8" s="33"/>
    </row>
    <row r="10" spans="1:14" ht="13" x14ac:dyDescent="0.3">
      <c r="A10" s="4" t="s">
        <v>8</v>
      </c>
      <c r="B10" s="33" t="s">
        <v>37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38</v>
      </c>
      <c r="B14" s="9" t="s">
        <v>21</v>
      </c>
      <c r="C14" s="9" t="s">
        <v>39</v>
      </c>
      <c r="D14" s="9" t="s">
        <v>32</v>
      </c>
      <c r="E14" s="9">
        <v>12</v>
      </c>
      <c r="F14" s="9">
        <v>12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0.64</v>
      </c>
    </row>
    <row r="15" spans="1:14" s="11" customFormat="1" x14ac:dyDescent="0.25">
      <c r="A15" s="8" t="s">
        <v>40</v>
      </c>
      <c r="B15" s="9" t="s">
        <v>21</v>
      </c>
      <c r="C15" s="9" t="s">
        <v>41</v>
      </c>
      <c r="D15" s="9" t="s">
        <v>32</v>
      </c>
      <c r="E15" s="9">
        <v>24</v>
      </c>
      <c r="F15" s="9">
        <v>24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89</v>
      </c>
      <c r="N15" s="15">
        <v>0.82</v>
      </c>
    </row>
    <row r="16" spans="1:14" s="11" customFormat="1" x14ac:dyDescent="0.25">
      <c r="A16" s="8" t="s">
        <v>42</v>
      </c>
      <c r="B16" s="9" t="s">
        <v>21</v>
      </c>
      <c r="C16" s="9" t="s">
        <v>41</v>
      </c>
      <c r="D16" s="9" t="s">
        <v>32</v>
      </c>
      <c r="E16" s="9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79</v>
      </c>
      <c r="N16" s="15">
        <v>0.89</v>
      </c>
    </row>
    <row r="17" spans="1:14" s="11" customFormat="1" x14ac:dyDescent="0.25">
      <c r="A17" s="8" t="s">
        <v>42</v>
      </c>
      <c r="B17" s="9" t="s">
        <v>21</v>
      </c>
      <c r="C17" s="9" t="s">
        <v>39</v>
      </c>
      <c r="D17" s="9" t="s">
        <v>32</v>
      </c>
      <c r="E17" s="9">
        <v>11</v>
      </c>
      <c r="F17" s="9">
        <v>11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x14ac:dyDescent="0.25">
      <c r="A18" s="8" t="s">
        <v>43</v>
      </c>
      <c r="B18" s="9" t="s">
        <v>21</v>
      </c>
      <c r="C18" s="9" t="s">
        <v>34</v>
      </c>
      <c r="D18" s="9" t="s">
        <v>32</v>
      </c>
      <c r="E18" s="9">
        <v>21</v>
      </c>
      <c r="F18" s="9">
        <v>21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92</v>
      </c>
      <c r="N18" s="15">
        <v>0.47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93</v>
      </c>
      <c r="G28" s="17"/>
      <c r="H28" s="18"/>
      <c r="I28" s="17">
        <f t="shared" si="0"/>
        <v>0</v>
      </c>
      <c r="J28" s="18"/>
      <c r="K28" s="17">
        <v>0</v>
      </c>
      <c r="L28" s="18">
        <f t="shared" si="1"/>
        <v>0</v>
      </c>
      <c r="M28" s="17">
        <f>AVERAGE(M14:M27)</f>
        <v>84.8</v>
      </c>
      <c r="N28" s="19">
        <f>AVERAGE(N14:N27)</f>
        <v>0.7380000000000001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">
        <v>37</v>
      </c>
      <c r="C37" s="39"/>
      <c r="D37" s="39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FEBERERO-JULIO 2023</v>
      </c>
      <c r="M8" s="33"/>
      <c r="N8" s="33"/>
    </row>
    <row r="10" spans="1:14" ht="13" x14ac:dyDescent="0.3">
      <c r="A10" s="4" t="s">
        <v>8</v>
      </c>
      <c r="B10" s="33" t="str">
        <f>'1'!B10</f>
        <v>LIC.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INVESTIGACIÓN I</v>
      </c>
      <c r="B14" s="9" t="s">
        <v>44</v>
      </c>
      <c r="C14" s="9" t="str">
        <f>'1'!C14</f>
        <v>601B</v>
      </c>
      <c r="D14" s="9" t="str">
        <f>'1'!D14</f>
        <v>IIND</v>
      </c>
      <c r="E14" s="9">
        <f>'1'!E14</f>
        <v>12</v>
      </c>
      <c r="F14" s="9"/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TALLER DE INVESTIGACION I</v>
      </c>
      <c r="B15" s="9" t="s">
        <v>44</v>
      </c>
      <c r="C15" s="9" t="str">
        <f>'1'!C15</f>
        <v>601A</v>
      </c>
      <c r="D15" s="9" t="str">
        <f>'1'!D15</f>
        <v>IIND</v>
      </c>
      <c r="E15" s="9">
        <f>'1'!E15</f>
        <v>24</v>
      </c>
      <c r="F15" s="9"/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x14ac:dyDescent="0.25">
      <c r="A16" s="9" t="str">
        <f>'1'!A16</f>
        <v>MERCADOTECNIA</v>
      </c>
      <c r="B16" s="9" t="s">
        <v>45</v>
      </c>
      <c r="C16" s="9" t="str">
        <f>'1'!C16</f>
        <v>601A</v>
      </c>
      <c r="D16" s="9" t="str">
        <f>'1'!D16</f>
        <v>IIND</v>
      </c>
      <c r="E16" s="9">
        <f>'1'!E16</f>
        <v>25</v>
      </c>
      <c r="F16" s="9">
        <v>25</v>
      </c>
      <c r="G16" s="9"/>
      <c r="H16" s="10"/>
      <c r="I16" s="9">
        <f t="shared" ref="I16:I28" si="1">(E16-SUM(F16:G16))-K16</f>
        <v>0</v>
      </c>
      <c r="J16" s="10"/>
      <c r="K16" s="9">
        <v>0</v>
      </c>
      <c r="L16" s="10">
        <f t="shared" si="0"/>
        <v>0</v>
      </c>
      <c r="M16" s="9">
        <v>87</v>
      </c>
      <c r="N16" s="15">
        <v>0.68</v>
      </c>
    </row>
    <row r="17" spans="1:14" s="11" customFormat="1" x14ac:dyDescent="0.25">
      <c r="A17" s="9" t="str">
        <f>'1'!A17</f>
        <v>MERCADOTECNIA</v>
      </c>
      <c r="B17" s="9" t="s">
        <v>45</v>
      </c>
      <c r="C17" s="9" t="str">
        <f>'1'!C17</f>
        <v>601B</v>
      </c>
      <c r="D17" s="9" t="str">
        <f>'1'!D17</f>
        <v>IIND</v>
      </c>
      <c r="E17" s="9">
        <f>'1'!E17</f>
        <v>11</v>
      </c>
      <c r="F17" s="9">
        <v>11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92</v>
      </c>
      <c r="N17" s="15">
        <v>0.45</v>
      </c>
    </row>
    <row r="18" spans="1:14" s="11" customFormat="1" x14ac:dyDescent="0.25">
      <c r="A18" s="9" t="str">
        <f>'1'!A18</f>
        <v>TALLER DE LIDERAZGO</v>
      </c>
      <c r="B18" s="9" t="s">
        <v>45</v>
      </c>
      <c r="C18" s="9" t="str">
        <f>'1'!C18</f>
        <v>201B</v>
      </c>
      <c r="D18" s="9" t="str">
        <f>'1'!D18</f>
        <v>IIND</v>
      </c>
      <c r="E18" s="9">
        <f>'1'!E18</f>
        <v>21</v>
      </c>
      <c r="F18" s="9">
        <v>19</v>
      </c>
      <c r="G18" s="9"/>
      <c r="H18" s="10"/>
      <c r="I18" s="9">
        <f t="shared" si="1"/>
        <v>2</v>
      </c>
      <c r="J18" s="10"/>
      <c r="K18" s="9">
        <v>0</v>
      </c>
      <c r="L18" s="10">
        <f t="shared" si="0"/>
        <v>0</v>
      </c>
      <c r="M18" s="9">
        <v>82</v>
      </c>
      <c r="N18" s="15">
        <v>0.71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55</v>
      </c>
      <c r="G28" s="17"/>
      <c r="H28" s="18"/>
      <c r="I28" s="17">
        <f t="shared" si="1"/>
        <v>38</v>
      </c>
      <c r="J28" s="18"/>
      <c r="K28" s="17">
        <f>SUM(K14:K27)</f>
        <v>0</v>
      </c>
      <c r="L28" s="18">
        <f t="shared" si="0"/>
        <v>0</v>
      </c>
      <c r="M28" s="17">
        <f>AVERAGE(M14:M27)</f>
        <v>52.2</v>
      </c>
      <c r="N28" s="19">
        <f>AVERAGE(N14:N27)</f>
        <v>0.36799999999999999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LIC. ALEJANDRO RAMIREZ VAZQUEZ</v>
      </c>
      <c r="C37" s="39"/>
      <c r="D37" s="39"/>
      <c r="E37" s="13"/>
      <c r="F37" s="13"/>
      <c r="G37" s="40" t="s">
        <v>36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K34" sqref="K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726562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FEBERERO-JULIO 2023</v>
      </c>
      <c r="M8" s="33"/>
      <c r="N8" s="33"/>
    </row>
    <row r="10" spans="1:14" ht="13" x14ac:dyDescent="0.3">
      <c r="A10" s="4" t="s">
        <v>8</v>
      </c>
      <c r="B10" s="33" t="str">
        <f>'1'!B10</f>
        <v>LIC.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INVESTIGACIÓN I</v>
      </c>
      <c r="B14" s="9" t="s">
        <v>44</v>
      </c>
      <c r="C14" s="9" t="str">
        <f>'1'!C14</f>
        <v>601B</v>
      </c>
      <c r="D14" s="9" t="str">
        <f>'1'!D14</f>
        <v>IIND</v>
      </c>
      <c r="E14" s="9">
        <f>'1'!E14</f>
        <v>12</v>
      </c>
      <c r="F14" s="9">
        <v>0</v>
      </c>
      <c r="G14" s="9"/>
      <c r="H14" s="10">
        <f t="shared" ref="H14:H27" si="0">F14/E14</f>
        <v>0</v>
      </c>
      <c r="I14" s="9">
        <v>0</v>
      </c>
      <c r="J14" s="10"/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TALLER DE INVESTIGACION I</v>
      </c>
      <c r="B15" s="9" t="s">
        <v>44</v>
      </c>
      <c r="C15" s="9" t="str">
        <f>'1'!C15</f>
        <v>601A</v>
      </c>
      <c r="D15" s="9" t="str">
        <f>'1'!D15</f>
        <v>IIND</v>
      </c>
      <c r="E15" s="9">
        <f>'1'!E15</f>
        <v>24</v>
      </c>
      <c r="F15" s="9">
        <v>0</v>
      </c>
      <c r="G15" s="9"/>
      <c r="H15" s="10">
        <f t="shared" si="0"/>
        <v>0</v>
      </c>
      <c r="I15" s="9">
        <v>0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x14ac:dyDescent="0.25">
      <c r="A16" s="9" t="str">
        <f>'1'!A16</f>
        <v>MERCADOTECNIA</v>
      </c>
      <c r="B16" s="9" t="s">
        <v>46</v>
      </c>
      <c r="C16" s="9" t="str">
        <f>'1'!C16</f>
        <v>601A</v>
      </c>
      <c r="D16" s="9" t="str">
        <f>'1'!D16</f>
        <v>IIND</v>
      </c>
      <c r="E16" s="9">
        <f>'1'!E16</f>
        <v>25</v>
      </c>
      <c r="F16" s="9">
        <v>24</v>
      </c>
      <c r="G16" s="9"/>
      <c r="H16" s="10">
        <v>0</v>
      </c>
      <c r="I16" s="9">
        <f t="shared" ref="I14:I28" si="2">(E16-SUM(F16:G16))-K16</f>
        <v>1</v>
      </c>
      <c r="J16" s="10"/>
      <c r="K16" s="9">
        <v>0</v>
      </c>
      <c r="L16" s="10">
        <f t="shared" si="1"/>
        <v>0</v>
      </c>
      <c r="M16" s="9">
        <v>82</v>
      </c>
      <c r="N16" s="15">
        <v>0.56000000000000005</v>
      </c>
    </row>
    <row r="17" spans="1:14" s="11" customFormat="1" x14ac:dyDescent="0.25">
      <c r="A17" s="9" t="str">
        <f>'1'!A17</f>
        <v>MERCADOTECNIA</v>
      </c>
      <c r="B17" s="9" t="s">
        <v>46</v>
      </c>
      <c r="C17" s="9" t="str">
        <f>'1'!C17</f>
        <v>601B</v>
      </c>
      <c r="D17" s="9" t="str">
        <f>'1'!D17</f>
        <v>IIND</v>
      </c>
      <c r="E17" s="9">
        <f>'1'!E17</f>
        <v>11</v>
      </c>
      <c r="F17" s="9">
        <v>11</v>
      </c>
      <c r="G17" s="9"/>
      <c r="H17" s="10">
        <f t="shared" si="0"/>
        <v>1</v>
      </c>
      <c r="I17" s="9">
        <f t="shared" si="2"/>
        <v>0</v>
      </c>
      <c r="J17" s="10"/>
      <c r="K17" s="9">
        <v>0</v>
      </c>
      <c r="L17" s="10">
        <f t="shared" si="1"/>
        <v>0</v>
      </c>
      <c r="M17" s="9">
        <v>84</v>
      </c>
      <c r="N17" s="15">
        <v>0.36</v>
      </c>
    </row>
    <row r="18" spans="1:14" s="11" customFormat="1" x14ac:dyDescent="0.25">
      <c r="A18" s="9" t="str">
        <f>'1'!A18</f>
        <v>TALLER DE LIDERAZGO</v>
      </c>
      <c r="B18" s="9" t="s">
        <v>46</v>
      </c>
      <c r="C18" s="9" t="s">
        <v>34</v>
      </c>
      <c r="D18" s="9" t="str">
        <f>'1'!D18</f>
        <v>IIND</v>
      </c>
      <c r="E18" s="9">
        <f>'1'!E18</f>
        <v>21</v>
      </c>
      <c r="F18" s="9">
        <v>19</v>
      </c>
      <c r="G18" s="9"/>
      <c r="H18" s="10">
        <f t="shared" si="0"/>
        <v>0.90476190476190477</v>
      </c>
      <c r="I18" s="9">
        <f t="shared" si="2"/>
        <v>2</v>
      </c>
      <c r="J18" s="10"/>
      <c r="K18" s="9">
        <v>0</v>
      </c>
      <c r="L18" s="10">
        <f t="shared" si="1"/>
        <v>0</v>
      </c>
      <c r="M18" s="9">
        <v>71</v>
      </c>
      <c r="N18" s="15">
        <v>0.8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54</v>
      </c>
      <c r="G28" s="17">
        <f>SUM(G14:G27)</f>
        <v>0</v>
      </c>
      <c r="H28" s="18">
        <f>SUM(F28:G28)/E28</f>
        <v>0.58064516129032262</v>
      </c>
      <c r="I28" s="17">
        <f t="shared" si="2"/>
        <v>39</v>
      </c>
      <c r="J28" s="18">
        <f t="shared" ref="J14:J28" si="3">I28/E28</f>
        <v>0.41935483870967744</v>
      </c>
      <c r="K28" s="17">
        <f>SUM(K14:K27)</f>
        <v>0</v>
      </c>
      <c r="L28" s="18">
        <f t="shared" si="1"/>
        <v>0</v>
      </c>
      <c r="M28" s="17">
        <f>AVERAGE(M14:M27)</f>
        <v>47.4</v>
      </c>
      <c r="N28" s="19">
        <f>AVERAGE(N14:N27)</f>
        <v>0.34400000000000003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LIC. ALEJANDRO RAMIREZ VAZQUEZ</v>
      </c>
      <c r="C37" s="41"/>
      <c r="D37" s="41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FEBERERO-JULIO 2023</v>
      </c>
      <c r="M8" s="33"/>
      <c r="N8" s="33"/>
    </row>
    <row r="10" spans="1:14" ht="13" x14ac:dyDescent="0.3">
      <c r="A10" s="4" t="s">
        <v>8</v>
      </c>
      <c r="B10" s="33" t="str">
        <f>'1'!B10</f>
        <v>LIC.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INVESTIGACIÓN I</v>
      </c>
      <c r="B14" s="9"/>
      <c r="C14" s="9" t="str">
        <f>'1'!C14</f>
        <v>601B</v>
      </c>
      <c r="D14" s="9" t="str">
        <f>'1'!D14</f>
        <v>IIND</v>
      </c>
      <c r="E14" s="9">
        <f>'1'!E14</f>
        <v>12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TALLER DE INVESTIGACION I</v>
      </c>
      <c r="B15" s="9"/>
      <c r="C15" s="9" t="str">
        <f>'1'!C15</f>
        <v>601A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MERCADOTECNIA</v>
      </c>
      <c r="B16" s="9"/>
      <c r="C16" s="9" t="str">
        <f>'1'!C16</f>
        <v>601A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MERCADOTECNIA</v>
      </c>
      <c r="B17" s="9"/>
      <c r="C17" s="9" t="str">
        <f>'1'!C17</f>
        <v>601B</v>
      </c>
      <c r="D17" s="9" t="str">
        <f>'1'!D17</f>
        <v>IIND</v>
      </c>
      <c r="E17" s="9">
        <f>'1'!E17</f>
        <v>11</v>
      </c>
      <c r="F17" s="9"/>
      <c r="G17" s="9"/>
      <c r="H17" s="10">
        <f t="shared" si="0"/>
        <v>0</v>
      </c>
      <c r="I17" s="9">
        <f t="shared" si="1"/>
        <v>11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TALLER DE LIDERAZGO</v>
      </c>
      <c r="B18" s="9"/>
      <c r="C18" s="9" t="str">
        <f>'1'!C18</f>
        <v>201B</v>
      </c>
      <c r="D18" s="9" t="str">
        <f>'1'!D18</f>
        <v>IIND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LIC. ALEJANDRO RAMIREZ VAZQUEZ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FEBERERO-JULIO 2023</v>
      </c>
      <c r="M8" s="33"/>
      <c r="N8" s="33"/>
    </row>
    <row r="10" spans="1:14" ht="13" x14ac:dyDescent="0.3">
      <c r="A10" s="4" t="s">
        <v>8</v>
      </c>
      <c r="B10" s="33" t="str">
        <f>'1'!B10</f>
        <v>LIC.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INVESTIGACIÓN I</v>
      </c>
      <c r="B14" s="9" t="s">
        <v>33</v>
      </c>
      <c r="C14" s="9" t="str">
        <f>'1'!C14</f>
        <v>601B</v>
      </c>
      <c r="D14" s="9" t="str">
        <f>'1'!D14</f>
        <v>IIND</v>
      </c>
      <c r="E14" s="9">
        <f>'1'!E14</f>
        <v>12</v>
      </c>
      <c r="F14" s="9"/>
      <c r="G14" s="9"/>
      <c r="H14" s="10">
        <f t="shared" ref="H14:H19" si="0">F14/E14</f>
        <v>0</v>
      </c>
      <c r="I14" s="9">
        <f t="shared" ref="I14:I28" si="1">(E14-SUM(F14:G14))-K14</f>
        <v>12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TALLER DE INVESTIGACION I</v>
      </c>
      <c r="B15" s="9" t="s">
        <v>33</v>
      </c>
      <c r="C15" s="9" t="str">
        <f>'1'!C15</f>
        <v>601A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MERCADOTECNIA</v>
      </c>
      <c r="B16" s="9" t="s">
        <v>33</v>
      </c>
      <c r="C16" s="9" t="str">
        <f>'1'!C16</f>
        <v>601A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MERCADOTECNIA</v>
      </c>
      <c r="B17" s="9" t="s">
        <v>33</v>
      </c>
      <c r="C17" s="9" t="str">
        <f>'1'!C17</f>
        <v>601B</v>
      </c>
      <c r="D17" s="9" t="str">
        <f>'1'!D17</f>
        <v>IIND</v>
      </c>
      <c r="E17" s="9">
        <f>'1'!E17</f>
        <v>11</v>
      </c>
      <c r="F17" s="9"/>
      <c r="G17" s="9"/>
      <c r="H17" s="10">
        <f t="shared" si="0"/>
        <v>0</v>
      </c>
      <c r="I17" s="9">
        <f t="shared" si="1"/>
        <v>11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TALLER DE LIDERAZGO</v>
      </c>
      <c r="B18" s="9" t="s">
        <v>33</v>
      </c>
      <c r="C18" s="9" t="str">
        <f>'1'!C18</f>
        <v>201B</v>
      </c>
      <c r="D18" s="9" t="str">
        <f>'1'!D18</f>
        <v>IIND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 t="s">
        <v>33</v>
      </c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LIC. ALEJANDRO RAMIREZ VAZQUEZ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2023-05-31T01:34:25Z</dcterms:modified>
  <cp:category/>
  <cp:contentStatus/>
</cp:coreProperties>
</file>