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Semestre Febreo-Julio 2023\Reportes\Reporte 1\"/>
    </mc:Choice>
  </mc:AlternateContent>
  <xr:revisionPtr revIDLastSave="0" documentId="13_ncr:1_{0E4601AA-885A-483B-B36C-B863A6D1F5E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I25" i="22"/>
  <c r="J25" i="22" s="1"/>
  <c r="H25" i="22"/>
  <c r="L23" i="22"/>
  <c r="I23" i="22"/>
  <c r="J23" i="22" s="1"/>
  <c r="L21" i="22"/>
  <c r="I21" i="22"/>
  <c r="J21" i="22" s="1"/>
  <c r="H21" i="22"/>
  <c r="L19" i="22"/>
  <c r="H19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L17" i="22" l="1"/>
  <c r="I17" i="22"/>
  <c r="J17" i="22" s="1"/>
  <c r="H27" i="22"/>
  <c r="H16" i="22"/>
  <c r="I16" i="22"/>
  <c r="J16" i="22" s="1"/>
  <c r="I20" i="22"/>
  <c r="J20" i="22" s="1"/>
  <c r="H24" i="22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H20" i="22"/>
  <c r="I24" i="22"/>
  <c r="J24" i="22" s="1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<sst xmlns="http://schemas.openxmlformats.org/spreadsheetml/2006/main" count="177" uniqueCount="44">
  <si>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</si>
  <si>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</si>
  <si>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</si>
  <si>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</si>
  <si>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</si>
  <si>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</si>
  <si>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</si>
  <si>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</si>
  <si>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</si>
  <si>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</si>
  <si>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</si>
  <si>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</si>
  <si>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</si>
  <si>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</si>
  <si>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</si>
  <si>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</si>
  <si>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</si>
  <si>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</si>
  <si>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</si>
  <si>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</si>
  <si>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</si>
  <si>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</si>
  <si>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</si>
  <si>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</si>
  <si>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</si>
  <si>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</si>
  <si>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</si>
  <si>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</si>
  <si>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</si>
  <si>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</si>
  <si>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</si>
  <si>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</si>
  <si>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Febrero - Julio 2023</t>
  </si>
  <si>
    <t>JUAN RAFAEL GONZÁLEZ CADENA</t>
  </si>
  <si>
    <t>GUADALUPE ZETINA CRUZ</t>
  </si>
  <si>
    <t>TALLER DE BASES DE DATOS</t>
  </si>
  <si>
    <t>INTELIGENCIA DE NEGOCIOS</t>
  </si>
  <si>
    <t>SEGURIDAD INFORMÁTICA</t>
  </si>
  <si>
    <t>SOFTWARE DE APLICACIÓN EJECUTIVO</t>
  </si>
  <si>
    <t>610-A</t>
  </si>
  <si>
    <t>810-A</t>
  </si>
  <si>
    <t>207-C</t>
  </si>
  <si>
    <t>IINF</t>
  </si>
  <si>
    <t>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</si>
</sst>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4</v>
      </c>
      <c r="I8" s="34" t="s">
        <v>7</v>
      </c>
      <c r="J8" s="34"/>
      <c r="K8" s="34"/>
      <c r="L8" s="28" t="s">
        <v>32</v>
      </c>
      <c r="M8" s="28"/>
      <c r="N8" s="28"/>
    </row>
    <row r="10" spans="1:14" ht="13" x14ac:dyDescent="0.3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8" t="s">
        <v>35</v>
      </c>
      <c r="B14" s="9" t="s">
        <v>21</v>
      </c>
      <c r="C14" s="9" t="s">
        <v>39</v>
      </c>
      <c r="D14" s="9" t="s">
        <v>42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0.47</v>
      </c>
    </row>
    <row r="15" spans="1:14" s="11" customFormat="1" ht="25" x14ac:dyDescent="0.25">
      <c r="A15" s="8" t="s">
        <v>36</v>
      </c>
      <c r="B15" s="9" t="s">
        <v>21</v>
      </c>
      <c r="C15" s="9" t="s">
        <v>40</v>
      </c>
      <c r="D15" s="9" t="s">
        <v>42</v>
      </c>
      <c r="E15" s="9">
        <v>17</v>
      </c>
      <c r="F15" s="9">
        <v>17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92</v>
      </c>
      <c r="N15" s="15">
        <v>0.53</v>
      </c>
    </row>
    <row r="16" spans="1:14" s="11" customFormat="1" ht="25" x14ac:dyDescent="0.25">
      <c r="A16" s="8" t="s">
        <v>37</v>
      </c>
      <c r="B16" s="9" t="s">
        <v>21</v>
      </c>
      <c r="C16" s="9" t="s">
        <v>40</v>
      </c>
      <c r="D16" s="9" t="s">
        <v>42</v>
      </c>
      <c r="E16" s="9">
        <v>18</v>
      </c>
      <c r="F16" s="9">
        <v>18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89</v>
      </c>
      <c r="N16" s="15">
        <v>0.56000000000000005</v>
      </c>
    </row>
    <row r="17" spans="1:14" s="11" customFormat="1" ht="25" x14ac:dyDescent="0.25">
      <c r="A17" s="8" t="s">
        <v>38</v>
      </c>
      <c r="B17" s="9" t="s">
        <v>21</v>
      </c>
      <c r="C17" s="9" t="s">
        <v>41</v>
      </c>
      <c r="D17" s="9" t="s">
        <v>43</v>
      </c>
      <c r="E17" s="9">
        <v>18</v>
      </c>
      <c r="F17" s="9">
        <v>17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84</v>
      </c>
      <c r="N17" s="15">
        <v>0.89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67</v>
      </c>
      <c r="G28" s="17">
        <f>SUM(G14:G27)</f>
        <v>0</v>
      </c>
      <c r="H28" s="18">
        <f>SUM(F28:G28)/E28</f>
        <v>0.98529411764705888</v>
      </c>
      <c r="I28" s="17">
        <f t="shared" si="0"/>
        <v>1</v>
      </c>
      <c r="J28" s="18">
        <f t="shared" ref="J28" si="2">I28/E28</f>
        <v>1.4705882352941176E-2</v>
      </c>
      <c r="K28" s="17">
        <f>SUM(K14:K27)</f>
        <v>0</v>
      </c>
      <c r="L28" s="18">
        <f t="shared" si="1"/>
        <v>0</v>
      </c>
      <c r="M28" s="17">
        <f>AVERAGE(M14:M27)</f>
        <v>89.5</v>
      </c>
      <c r="N28" s="19">
        <f>AVERAGE(N14:N27)</f>
        <v>0.61250000000000004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/>
      <c r="C14" s="9" t="str">
        <f>'1'!C14</f>
        <v>610-A</v>
      </c>
      <c r="D14" s="9" t="str">
        <f>'1'!D14</f>
        <v>IINF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" x14ac:dyDescent="0.25">
      <c r="A15" s="9" t="str">
        <f>'1'!A15</f>
        <v>INTELIGENCIA DE NEGOCIOS</v>
      </c>
      <c r="B15" s="9"/>
      <c r="C15" s="9" t="str">
        <f>'1'!C15</f>
        <v>810-A</v>
      </c>
      <c r="D15" s="9" t="str">
        <f>'1'!D15</f>
        <v>IINF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" x14ac:dyDescent="0.25">
      <c r="A16" s="9" t="str">
        <f>'1'!A16</f>
        <v>SEGURIDAD INFORMÁTICA</v>
      </c>
      <c r="B16" s="9"/>
      <c r="C16" s="9" t="str">
        <f>'1'!C16</f>
        <v>810-A</v>
      </c>
      <c r="D16" s="9" t="str">
        <f>'1'!D16</f>
        <v>IINF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'1'!A17</f>
        <v>SOFTWARE DE APLICACIÓN EJECUTIVO</v>
      </c>
      <c r="B17" s="9"/>
      <c r="C17" s="9" t="str">
        <f>'1'!C17</f>
        <v>207-C</v>
      </c>
      <c r="D17" s="9" t="str">
        <f>'1'!D17</f>
        <v>IGE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/>
      <c r="C14" s="9" t="str">
        <f>'1'!C14</f>
        <v>610-A</v>
      </c>
      <c r="D14" s="9" t="str">
        <f>'1'!D14</f>
        <v>IINF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" x14ac:dyDescent="0.25">
      <c r="A15" s="9" t="str">
        <f>'1'!A15</f>
        <v>INTELIGENCIA DE NEGOCIOS</v>
      </c>
      <c r="B15" s="9"/>
      <c r="C15" s="9" t="str">
        <f>'1'!C15</f>
        <v>810-A</v>
      </c>
      <c r="D15" s="9" t="str">
        <f>'1'!D15</f>
        <v>IINF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" x14ac:dyDescent="0.25">
      <c r="A16" s="9" t="str">
        <f>'1'!A16</f>
        <v>SEGURIDAD INFORMÁTICA</v>
      </c>
      <c r="B16" s="9"/>
      <c r="C16" s="9" t="str">
        <f>'1'!C16</f>
        <v>810-A</v>
      </c>
      <c r="D16" s="9" t="str">
        <f>'1'!D16</f>
        <v>IINF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'1'!A17</f>
        <v>SOFTWARE DE APLICACIÓN EJECUTIVO</v>
      </c>
      <c r="B17" s="9"/>
      <c r="C17" s="9" t="str">
        <f>'1'!C17</f>
        <v>207-C</v>
      </c>
      <c r="D17" s="9" t="str">
        <f>'1'!D17</f>
        <v>IGE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/>
      <c r="C14" s="9" t="str">
        <f>'1'!C14</f>
        <v>610-A</v>
      </c>
      <c r="D14" s="9" t="str">
        <f>'1'!D14</f>
        <v>IINF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" x14ac:dyDescent="0.25">
      <c r="A15" s="9" t="str">
        <f>'1'!A15</f>
        <v>INTELIGENCIA DE NEGOCIOS</v>
      </c>
      <c r="B15" s="9"/>
      <c r="C15" s="9" t="str">
        <f>'1'!C15</f>
        <v>810-A</v>
      </c>
      <c r="D15" s="9" t="str">
        <f>'1'!D15</f>
        <v>IINF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" x14ac:dyDescent="0.25">
      <c r="A16" s="9" t="str">
        <f>'1'!A16</f>
        <v>SEGURIDAD INFORMÁTICA</v>
      </c>
      <c r="B16" s="9"/>
      <c r="C16" s="9" t="str">
        <f>'1'!C16</f>
        <v>810-A</v>
      </c>
      <c r="D16" s="9" t="str">
        <f>'1'!D16</f>
        <v>IINF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'1'!A17</f>
        <v>SOFTWARE DE APLICACIÓN EJECUTIVO</v>
      </c>
      <c r="B17" s="9"/>
      <c r="C17" s="9" t="str">
        <f>'1'!C17</f>
        <v>207-C</v>
      </c>
      <c r="D17" s="9" t="str">
        <f>'1'!D17</f>
        <v>IGE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20" zoomScaleNormal="120" zoomScaleSheetLayoutView="100" workbookViewId="0">
      <selection activeCell="A5" sqref="A5:N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/>
      <c r="C14" s="9" t="str">
        <f>'1'!C14</f>
        <v>610-A</v>
      </c>
      <c r="D14" s="9" t="str">
        <f>'1'!D14</f>
        <v>IINF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" x14ac:dyDescent="0.25">
      <c r="A15" s="9" t="str">
        <f>'1'!A15</f>
        <v>INTELIGENCIA DE NEGOCIOS</v>
      </c>
      <c r="B15" s="9"/>
      <c r="C15" s="9" t="str">
        <f>'1'!C15</f>
        <v>810-A</v>
      </c>
      <c r="D15" s="9" t="str">
        <f>'1'!D15</f>
        <v>IINF</v>
      </c>
      <c r="E15" s="9">
        <f>'1'!E15</f>
        <v>17</v>
      </c>
      <c r="F15" s="9"/>
      <c r="G15" s="9"/>
      <c r="H15" s="10">
        <f t="shared" ref="H15:H27" si="3">(F15+G15)/E15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" x14ac:dyDescent="0.25">
      <c r="A16" s="9" t="str">
        <f>'1'!A16</f>
        <v>SEGURIDAD INFORMÁTICA</v>
      </c>
      <c r="B16" s="9"/>
      <c r="C16" s="9" t="str">
        <f>'1'!C16</f>
        <v>810-A</v>
      </c>
      <c r="D16" s="9" t="str">
        <f>'1'!D16</f>
        <v>IINF</v>
      </c>
      <c r="E16" s="9">
        <f>'1'!E16</f>
        <v>18</v>
      </c>
      <c r="F16" s="9"/>
      <c r="G16" s="9"/>
      <c r="H16" s="10">
        <f t="shared" si="3"/>
        <v>0</v>
      </c>
      <c r="I16" s="9">
        <f t="shared" si="0"/>
        <v>18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" x14ac:dyDescent="0.25">
      <c r="A17" s="9" t="str">
        <f>'1'!A17</f>
        <v>SOFTWARE DE APLICACIÓN EJECUTIVO</v>
      </c>
      <c r="B17" s="9"/>
      <c r="C17" s="9" t="str">
        <f>'1'!C17</f>
        <v>207-C</v>
      </c>
      <c r="D17" s="9" t="str">
        <f>'1'!D17</f>
        <v>IGE</v>
      </c>
      <c r="E17" s="9">
        <f>'1'!E17</f>
        <v>18</v>
      </c>
      <c r="F17" s="9"/>
      <c r="G17" s="9"/>
      <c r="H17" s="10">
        <f t="shared" si="3"/>
        <v>0</v>
      </c>
      <c r="I17" s="9">
        <f t="shared" si="0"/>
        <v>18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53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2023-03-24T20:31:32Z</dcterms:modified>
  <cp:category/>
  <cp:contentStatus/>
</cp:coreProperties>
</file>