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B:\DOCTOS-ENE-23\REPORTES PARCIALES-2022\"/>
    </mc:Choice>
  </mc:AlternateContent>
  <xr:revisionPtr revIDLastSave="0" documentId="13_ncr:1_{15C899BA-EC05-40DA-80AC-2807CD6AC5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I17" i="22"/>
  <c r="J17" i="22" s="1"/>
  <c r="I16" i="22"/>
  <c r="J16" i="22" s="1"/>
  <c r="H15" i="22"/>
  <c r="I14" i="22"/>
  <c r="J14" i="22" s="1"/>
  <c r="B37" i="10"/>
  <c r="N28" i="10"/>
  <c r="M28" i="10"/>
  <c r="K28" i="10"/>
  <c r="G28" i="10"/>
  <c r="F28" i="10"/>
  <c r="E28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7" i="22" l="1"/>
  <c r="H16" i="22"/>
  <c r="L19" i="22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5" authorId="1" shapeId="0" xr:uid="{90403FB1-5E80-4950-8D97-6C86ECE27C4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6" authorId="1" shapeId="0" xr:uid="{7AD19E9B-40C4-47EF-8B8B-11520A9304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9" authorId="1" shapeId="0" xr:uid="{65A18A13-2140-48B7-AC4E-A9E51E9D63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<sst xmlns="http://schemas.openxmlformats.org/spreadsheetml/2006/main" count="183" uniqueCount="46">
  <si>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</si>
  <si>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</si>
  <si>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</si>
  <si>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</si>
  <si>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</si>
  <si>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</si>
  <si>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</si>
  <si>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</si>
  <si>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</si>
  <si>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</si>
  <si>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</si>
  <si>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</si>
  <si>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</si>
  <si>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</si>
  <si>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</si>
  <si>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</si>
  <si>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</si>
  <si>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</si>
  <si>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</si>
  <si>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</si>
  <si>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</si>
  <si>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</si>
  <si>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</si>
  <si>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</si>
  <si>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</si>
  <si>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</si>
  <si>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</si>
  <si>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</si>
  <si>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</si>
  <si>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</si>
  <si>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</si>
  <si>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</si>
  <si>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</si>
  <si>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SIMULACION</t>
  </si>
  <si>
    <t>MANUFACTURA ESBELTA</t>
  </si>
  <si>
    <t>601-A</t>
  </si>
  <si>
    <t>601-B</t>
  </si>
  <si>
    <t>404-A</t>
  </si>
  <si>
    <t>404-B</t>
  </si>
  <si>
    <t>801-B</t>
  </si>
  <si>
    <t>IIND</t>
  </si>
  <si>
    <t>ISC</t>
  </si>
  <si>
    <t>BERNABE CONTRERAS CONTRERAS</t>
  </si>
  <si>
    <t>FEB-JUL-2023</t>
  </si>
  <si>
    <t>MARIA DE LA CRUZ PORRAS ARIAS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</si>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</sst>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31</v>
      </c>
      <c r="B14" s="9" t="s">
        <v>21</v>
      </c>
      <c r="C14" s="9">
        <v>501</v>
      </c>
      <c r="D14" s="9" t="s">
        <v>40</v>
      </c>
      <c r="E14" s="9">
        <v>6</v>
      </c>
      <c r="F14" s="9">
        <v>6</v>
      </c>
      <c r="G14" s="9"/>
      <c r="H14" s="10">
        <f t="shared" ref="H14:H19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8" t="s">
        <v>32</v>
      </c>
      <c r="B15" s="9" t="s">
        <v>45</v>
      </c>
      <c r="C15" s="9" t="s">
        <v>35</v>
      </c>
      <c r="D15" s="9" t="s">
        <v>40</v>
      </c>
      <c r="E15" s="9"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8" t="s">
        <v>32</v>
      </c>
      <c r="B16" s="9" t="s">
        <v>45</v>
      </c>
      <c r="C16" s="9" t="s">
        <v>36</v>
      </c>
      <c r="D16" s="9" t="s">
        <v>40</v>
      </c>
      <c r="E16" s="9"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8" t="s">
        <v>33</v>
      </c>
      <c r="B17" s="9" t="s">
        <v>21</v>
      </c>
      <c r="C17" s="9" t="s">
        <v>37</v>
      </c>
      <c r="D17" s="9" t="s">
        <v>41</v>
      </c>
      <c r="E17" s="9">
        <v>21</v>
      </c>
      <c r="F17" s="9">
        <v>13</v>
      </c>
      <c r="G17" s="9"/>
      <c r="H17" s="10">
        <f t="shared" si="0"/>
        <v>0.61904761904761907</v>
      </c>
      <c r="I17" s="9">
        <f t="shared" si="1"/>
        <v>8</v>
      </c>
      <c r="J17" s="10">
        <f t="shared" si="2"/>
        <v>0.38095238095238093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8" t="s">
        <v>33</v>
      </c>
      <c r="B18" s="9" t="s">
        <v>21</v>
      </c>
      <c r="C18" s="9" t="s">
        <v>38</v>
      </c>
      <c r="D18" s="9" t="s">
        <v>41</v>
      </c>
      <c r="E18" s="9">
        <v>20</v>
      </c>
      <c r="F18" s="9">
        <v>11</v>
      </c>
      <c r="G18" s="9"/>
      <c r="H18" s="10">
        <f t="shared" si="0"/>
        <v>0.55000000000000004</v>
      </c>
      <c r="I18" s="9">
        <f t="shared" si="1"/>
        <v>9</v>
      </c>
      <c r="J18" s="10">
        <f t="shared" si="2"/>
        <v>0.45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8" t="s">
        <v>34</v>
      </c>
      <c r="B19" s="9" t="s">
        <v>45</v>
      </c>
      <c r="C19" s="9" t="s">
        <v>39</v>
      </c>
      <c r="D19" s="9" t="s">
        <v>40</v>
      </c>
      <c r="E19" s="9"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30</v>
      </c>
      <c r="G28" s="17">
        <f>SUM(G14:G27)</f>
        <v>0</v>
      </c>
      <c r="H28" s="18">
        <f>SUM(F28:G28)/E28</f>
        <v>0.26548672566371684</v>
      </c>
      <c r="I28" s="17">
        <f t="shared" si="1"/>
        <v>83</v>
      </c>
      <c r="J28" s="18">
        <f t="shared" si="2"/>
        <v>0.73451327433628322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ERGONOMIA</v>
      </c>
      <c r="B14" s="9"/>
      <c r="C14" s="9">
        <f>'1'!C14</f>
        <v>501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ERGONOMIA</v>
      </c>
      <c r="B14" s="9"/>
      <c r="C14" s="9">
        <f>'1'!C14</f>
        <v>501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ERGONOMIA</v>
      </c>
      <c r="B14" s="9"/>
      <c r="C14" s="9">
        <f>'1'!C14</f>
        <v>501</v>
      </c>
      <c r="D14" s="9" t="str">
        <f>'1'!D14</f>
        <v>IIND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0"/>
        <v>0</v>
      </c>
      <c r="I16" s="9">
        <f t="shared" si="1"/>
        <v>11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0"/>
        <v>0</v>
      </c>
      <c r="I18" s="9">
        <f t="shared" si="1"/>
        <v>20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FEB-JUL-2023</v>
      </c>
      <c r="M8" s="28"/>
      <c r="N8" s="28"/>
    </row>
    <row r="10" spans="1:14" x14ac:dyDescent="0.2">
      <c r="A10" s="4" t="s">
        <v>8</v>
      </c>
      <c r="B10" s="28" t="str">
        <f>'1'!B10</f>
        <v>BERNABE CONTRERAS CONTRERAS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ERGONOMIA</v>
      </c>
      <c r="B14" s="9"/>
      <c r="C14" s="9">
        <f>'1'!C14</f>
        <v>501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ADMINISTRACION DE OPERACIONES II</v>
      </c>
      <c r="B15" s="9"/>
      <c r="C15" s="9" t="str">
        <f>'1'!C15</f>
        <v>601-A</v>
      </c>
      <c r="D15" s="9" t="str">
        <f>'1'!D15</f>
        <v>IIND</v>
      </c>
      <c r="E15" s="9">
        <f>'1'!E15</f>
        <v>21</v>
      </c>
      <c r="F15" s="9"/>
      <c r="G15" s="9"/>
      <c r="H15" s="10">
        <f t="shared" ref="H15:H27" si="3">(F15+G15)/E15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ADMINISTRACION DE OPERACIONES II</v>
      </c>
      <c r="B16" s="9"/>
      <c r="C16" s="9" t="str">
        <f>'1'!C16</f>
        <v>601-B</v>
      </c>
      <c r="D16" s="9" t="str">
        <f>'1'!D16</f>
        <v>IIND</v>
      </c>
      <c r="E16" s="9">
        <f>'1'!E16</f>
        <v>11</v>
      </c>
      <c r="F16" s="9"/>
      <c r="G16" s="9"/>
      <c r="H16" s="10">
        <f t="shared" si="3"/>
        <v>0</v>
      </c>
      <c r="I16" s="9">
        <f t="shared" si="0"/>
        <v>11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21</v>
      </c>
      <c r="F17" s="9"/>
      <c r="G17" s="9"/>
      <c r="H17" s="10">
        <f t="shared" si="3"/>
        <v>0</v>
      </c>
      <c r="I17" s="9">
        <f t="shared" si="0"/>
        <v>21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20</v>
      </c>
      <c r="F18" s="9"/>
      <c r="G18" s="9"/>
      <c r="H18" s="10">
        <f t="shared" si="3"/>
        <v>0</v>
      </c>
      <c r="I18" s="9">
        <f t="shared" si="0"/>
        <v>20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'1'!A19</f>
        <v>MANUFACTURA ESBELTA</v>
      </c>
      <c r="B19" s="9"/>
      <c r="C19" s="9" t="str">
        <f>'1'!C19</f>
        <v>801-B</v>
      </c>
      <c r="D19" s="9" t="str">
        <f>'1'!D19</f>
        <v>IIND</v>
      </c>
      <c r="E19" s="9">
        <f>'1'!E19</f>
        <v>34</v>
      </c>
      <c r="F19" s="9"/>
      <c r="G19" s="9"/>
      <c r="H19" s="10">
        <f t="shared" si="3"/>
        <v>0</v>
      </c>
      <c r="I19" s="9">
        <f t="shared" si="0"/>
        <v>34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BERNABE CONTRERAS CONTRERAS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2023-03-25T04:55:39Z</dcterms:modified>
  <cp:category/>
  <cp:contentStatus/>
</cp:coreProperties>
</file>