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4" l="1"/>
  <c r="H14" i="25" l="1"/>
  <c r="N28" i="25" l="1"/>
  <c r="M28" i="25"/>
  <c r="K28" i="25"/>
  <c r="G28" i="25"/>
  <c r="F28" i="25"/>
  <c r="E19" i="25"/>
  <c r="D19" i="25"/>
  <c r="C19" i="25"/>
  <c r="A19" i="25"/>
  <c r="D18" i="25"/>
  <c r="C18" i="25"/>
  <c r="A18" i="25"/>
  <c r="E17" i="25"/>
  <c r="D17" i="25"/>
  <c r="C17" i="25"/>
  <c r="A17" i="25"/>
  <c r="E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I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L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I14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7" i="22" l="1"/>
  <c r="L19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L14" i="25"/>
  <c r="L15" i="25"/>
  <c r="L16" i="25"/>
  <c r="L17" i="25"/>
  <c r="L18" i="25"/>
  <c r="L19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<sst xmlns="http://schemas.openxmlformats.org/spreadsheetml/2006/main" count="216" uniqueCount="52">
  <si>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</si>
  <si>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</si>
  <si>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</si>
  <si>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</si>
  <si>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</si>
  <si>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</si>
  <si>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</si>
  <si>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</si>
  <si>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</si>
  <si>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</si>
  <si>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</si>
  <si>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</si>
  <si>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</si>
  <si>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</si>
  <si>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</si>
  <si>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</si>
  <si>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</si>
  <si>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</si>
  <si>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</si>
  <si>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</si>
  <si>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</si>
  <si>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</si>
  <si>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</si>
  <si>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</si>
  <si>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</si>
  <si>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</si>
  <si>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</si>
  <si>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</si>
  <si>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</si>
  <si>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</si>
  <si>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</si>
  <si>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</si>
  <si>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</si>
  <si>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</si>
  <si>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</si>
  <si>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</si>
  <si>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</si>
  <si>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</si>
  <si>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</si>
  <si>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</si>
  <si>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</si>
  <si>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</si>
  <si>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</si>
  <si>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</si>
  <si>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</si>
  <si>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</si>
  <si>
    <t>501-A</t>
  </si>
  <si>
    <t>II</t>
  </si>
  <si>
    <t>III</t>
  </si>
  <si>
    <t xml:space="preserve"> </t>
  </si>
  <si>
    <t>IV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</si>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</sst>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33</xdr:row>
      <xdr:rowOff>156882</xdr:rowOff>
    </xdr:from>
    <xdr:to>
      <xdr:col>3</xdr:col>
      <xdr:colOff>723414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16941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363682</xdr:colOff>
      <xdr:row>33</xdr:row>
      <xdr:rowOff>199160</xdr:rowOff>
    </xdr:from>
    <xdr:to>
      <xdr:col>3</xdr:col>
      <xdr:colOff>658726</xdr:colOff>
      <xdr:row>33</xdr:row>
      <xdr:rowOff>759865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4B7B20-D59A-4F47-80FD-B03021CB686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47159" y="863311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31</v>
      </c>
      <c r="B14" s="9" t="s">
        <v>21</v>
      </c>
      <c r="C14" s="9" t="s">
        <v>46</v>
      </c>
      <c r="D14" s="9" t="s">
        <v>40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0.66659999999999997</v>
      </c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11</v>
      </c>
      <c r="F16" s="9"/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46.28</v>
      </c>
      <c r="N17" s="15">
        <v>0.62</v>
      </c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39.1</v>
      </c>
      <c r="N18" s="15">
        <v>0.55000000000000004</v>
      </c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/>
      <c r="I19" s="9">
        <f t="shared" si="0"/>
        <v>34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v>0</v>
      </c>
      <c r="I28" s="17">
        <f t="shared" si="0"/>
        <v>83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55.126666666666665</v>
      </c>
      <c r="N28" s="19">
        <f>AVERAGE(N14:N27)</f>
        <v>0.61219999999999997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 t="s">
        <v>45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80.400000000000006</v>
      </c>
      <c r="N15" s="15">
        <v>0.65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70.180000000000007</v>
      </c>
      <c r="N16" s="15">
        <v>0.72</v>
      </c>
    </row>
    <row r="17" spans="1:14" s="11" customFormat="1" ht="25.5" x14ac:dyDescent="0.2">
      <c r="A17" s="9" t="str">
        <f>'1'!A17</f>
        <v>SIMULACION</v>
      </c>
      <c r="B17" s="9" t="s">
        <v>47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16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58.14</v>
      </c>
      <c r="N17" s="15">
        <v>0.8</v>
      </c>
    </row>
    <row r="18" spans="1:14" s="11" customFormat="1" ht="25.5" x14ac:dyDescent="0.2">
      <c r="A18" s="9" t="str">
        <f>'1'!A18</f>
        <v>SIMULACION</v>
      </c>
      <c r="B18" s="9" t="s">
        <v>47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41.35</v>
      </c>
      <c r="N18" s="15">
        <v>0.55000000000000004</v>
      </c>
    </row>
    <row r="19" spans="1:14" s="11" customFormat="1" ht="25.5" x14ac:dyDescent="0.2">
      <c r="A19" s="9" t="str">
        <f>'1'!A19</f>
        <v>MANUFACTURA ESBELTA</v>
      </c>
      <c r="B19" s="9" t="s">
        <v>21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28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69.23</v>
      </c>
      <c r="N19" s="15">
        <v>0.82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81</v>
      </c>
      <c r="G28" s="17">
        <f>SUM(G14:G27)</f>
        <v>0</v>
      </c>
      <c r="H28" s="18">
        <v>0</v>
      </c>
      <c r="I28" s="17">
        <f t="shared" si="0"/>
        <v>31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63.86</v>
      </c>
      <c r="N28" s="19">
        <f>AVERAGE(N14:N27)</f>
        <v>0.70799999999999996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 t="s">
        <v>47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>
        <v>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36.159999999999997</v>
      </c>
      <c r="N14" s="15">
        <v>0.5</v>
      </c>
    </row>
    <row r="15" spans="1:14" s="11" customFormat="1" ht="25.5" x14ac:dyDescent="0.2">
      <c r="A15" s="9" t="str">
        <f>'1'!A15</f>
        <v>ADMINISTRACION DE OPERACIONES II</v>
      </c>
      <c r="B15" s="9" t="s">
        <v>47</v>
      </c>
      <c r="C15" s="9" t="str">
        <f>'1'!C15</f>
        <v>601-A</v>
      </c>
      <c r="D15" s="9" t="str">
        <f>'1'!D15</f>
        <v>IIND</v>
      </c>
      <c r="E15" s="9">
        <v>20</v>
      </c>
      <c r="F15" s="9">
        <v>10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39.799999999999997</v>
      </c>
      <c r="N15" s="15">
        <v>0.5</v>
      </c>
    </row>
    <row r="16" spans="1:14" s="11" customFormat="1" ht="25.5" x14ac:dyDescent="0.2">
      <c r="A16" s="9" t="str">
        <f>'1'!A16</f>
        <v>ADMINISTRACION DE OPERACIONES II</v>
      </c>
      <c r="B16" s="9" t="s">
        <v>47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50.45</v>
      </c>
      <c r="N16" s="15">
        <v>0.63600000000000001</v>
      </c>
    </row>
    <row r="17" spans="1:14" s="11" customFormat="1" ht="25.5" x14ac:dyDescent="0.2">
      <c r="A17" s="9" t="str">
        <f>'1'!A17</f>
        <v>SIMULACION</v>
      </c>
      <c r="B17" s="9" t="s">
        <v>48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11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39.950000000000003</v>
      </c>
      <c r="N17" s="15">
        <v>0.52300000000000002</v>
      </c>
    </row>
    <row r="18" spans="1:14" s="11" customFormat="1" ht="25.5" x14ac:dyDescent="0.2">
      <c r="A18" s="9" t="str">
        <f>'1'!A18</f>
        <v>SIMULACION</v>
      </c>
      <c r="B18" s="9" t="s">
        <v>48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>
        <v>10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41.35</v>
      </c>
      <c r="N18" s="15">
        <v>0.5</v>
      </c>
    </row>
    <row r="19" spans="1:14" s="11" customFormat="1" ht="25.5" x14ac:dyDescent="0.2">
      <c r="A19" s="9" t="str">
        <f>'1'!A19</f>
        <v>MANUFACTURA ESBELTA</v>
      </c>
      <c r="B19" s="9" t="s">
        <v>47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28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62.02</v>
      </c>
      <c r="N19" s="15">
        <v>0.82399999999999995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69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44.955000000000005</v>
      </c>
      <c r="N28" s="19">
        <f>AVERAGE(N14:N27)</f>
        <v>0.58050000000000002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2" ht="62.25" customHeight="1" x14ac:dyDescent="0.2">
      <c r="B34" s="27"/>
      <c r="C34" s="27"/>
      <c r="D34" s="27"/>
      <c r="G34" s="28"/>
      <c r="H34" s="28"/>
      <c r="I34" s="28"/>
      <c r="J34" s="28"/>
      <c r="L34" s="1" t="s">
        <v>49</v>
      </c>
    </row>
    <row r="35" spans="1:12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2" hidden="1" x14ac:dyDescent="0.2"/>
    <row r="37" spans="1:12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40" t="s">
        <v>44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 t="s">
        <v>48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>
        <v>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53.83</v>
      </c>
      <c r="N14" s="15">
        <v>0.66659999999999997</v>
      </c>
    </row>
    <row r="15" spans="1:14" s="11" customFormat="1" ht="25.5" x14ac:dyDescent="0.2">
      <c r="A15" s="9" t="str">
        <f>'1'!A15</f>
        <v>ADMINISTRACION DE OPERACIONES II</v>
      </c>
      <c r="B15" s="9" t="s">
        <v>48</v>
      </c>
      <c r="C15" s="9" t="str">
        <f>'1'!C15</f>
        <v>601-A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80.55</v>
      </c>
      <c r="N15" s="15">
        <v>0.75</v>
      </c>
    </row>
    <row r="16" spans="1:14" s="11" customFormat="1" ht="25.5" x14ac:dyDescent="0.2">
      <c r="A16" s="9" t="str">
        <f>'1'!A16</f>
        <v>ADMINISTRACION DE OPERACIONES II</v>
      </c>
      <c r="B16" s="9" t="s">
        <v>48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10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72.540000000000006</v>
      </c>
      <c r="N16" s="15">
        <v>0.36299999999999999</v>
      </c>
    </row>
    <row r="17" spans="1:14" s="11" customFormat="1" ht="25.5" x14ac:dyDescent="0.2">
      <c r="A17" s="9" t="str">
        <f>'1'!A17</f>
        <v>SIMULACION</v>
      </c>
      <c r="B17" s="9" t="s">
        <v>45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/>
      <c r="I17" s="9">
        <f t="shared" si="0"/>
        <v>21</v>
      </c>
      <c r="J17" s="10"/>
      <c r="K17" s="9">
        <v>0</v>
      </c>
      <c r="L17" s="10">
        <f t="shared" si="1"/>
        <v>0</v>
      </c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 t="s">
        <v>48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29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75.790000000000006</v>
      </c>
      <c r="N19" s="15">
        <v>0.73499999999999999</v>
      </c>
    </row>
    <row r="20" spans="1:14" s="11" customFormat="1" ht="25.5" x14ac:dyDescent="0.2">
      <c r="A20" s="9" t="s">
        <v>34</v>
      </c>
      <c r="B20" s="9" t="s">
        <v>50</v>
      </c>
      <c r="C20" s="9" t="s">
        <v>39</v>
      </c>
      <c r="D20" s="9" t="s">
        <v>40</v>
      </c>
      <c r="E20" s="9">
        <v>34</v>
      </c>
      <c r="F20" s="9">
        <v>26</v>
      </c>
      <c r="G20" s="9"/>
      <c r="H20" s="10"/>
      <c r="I20" s="9">
        <f t="shared" si="0"/>
        <v>8</v>
      </c>
      <c r="J20" s="10"/>
      <c r="K20" s="9">
        <v>0</v>
      </c>
      <c r="L20" s="10">
        <f t="shared" si="1"/>
        <v>0</v>
      </c>
      <c r="M20" s="9">
        <v>63.52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87</v>
      </c>
      <c r="G28" s="17">
        <f>SUM(G14:G27)</f>
        <v>0</v>
      </c>
      <c r="H28" s="18"/>
      <c r="I28" s="17">
        <f t="shared" si="0"/>
        <v>59</v>
      </c>
      <c r="J28" s="18"/>
      <c r="K28" s="17">
        <f>SUM(K14:K27)</f>
        <v>0</v>
      </c>
      <c r="L28" s="18">
        <f t="shared" si="1"/>
        <v>0</v>
      </c>
      <c r="M28" s="17">
        <f>AVERAGE(M14:M27)</f>
        <v>69.246000000000009</v>
      </c>
      <c r="N28" s="19">
        <f>AVERAGE(N14:N27)</f>
        <v>0.65491999999999995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40" t="s">
        <v>44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v>6</v>
      </c>
      <c r="F14" s="9">
        <v>3</v>
      </c>
      <c r="G14" s="9">
        <v>3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77</v>
      </c>
      <c r="N14" s="15">
        <v>0.66600000000000004</v>
      </c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v>20</v>
      </c>
      <c r="F15" s="9">
        <v>7</v>
      </c>
      <c r="G15" s="9">
        <v>13</v>
      </c>
      <c r="H15" s="10">
        <f t="shared" ref="H15:H2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85.3</v>
      </c>
      <c r="N15" s="15">
        <v>0.4</v>
      </c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3</v>
      </c>
      <c r="G16" s="9">
        <v>8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79.8</v>
      </c>
      <c r="N16" s="15">
        <v>0.54500000000000004</v>
      </c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7</v>
      </c>
      <c r="G17" s="9">
        <v>12</v>
      </c>
      <c r="H17" s="10">
        <f t="shared" si="3"/>
        <v>0.90476190476190477</v>
      </c>
      <c r="I17" s="9">
        <f t="shared" si="0"/>
        <v>2</v>
      </c>
      <c r="J17" s="10">
        <f t="shared" si="1"/>
        <v>9.5238095238095233E-2</v>
      </c>
      <c r="K17" s="9">
        <v>0</v>
      </c>
      <c r="L17" s="10">
        <f t="shared" si="2"/>
        <v>0</v>
      </c>
      <c r="M17" s="9">
        <v>72.3</v>
      </c>
      <c r="N17" s="15">
        <v>0.66600000000000004</v>
      </c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v>19</v>
      </c>
      <c r="F18" s="9">
        <v>3</v>
      </c>
      <c r="G18" s="9">
        <v>15</v>
      </c>
      <c r="H18" s="10">
        <f t="shared" si="3"/>
        <v>0.94736842105263153</v>
      </c>
      <c r="I18" s="9">
        <f t="shared" si="0"/>
        <v>1</v>
      </c>
      <c r="J18" s="10">
        <f t="shared" si="1"/>
        <v>5.2631578947368418E-2</v>
      </c>
      <c r="K18" s="9">
        <v>0</v>
      </c>
      <c r="L18" s="10">
        <f t="shared" si="2"/>
        <v>0</v>
      </c>
      <c r="M18" s="9">
        <v>70.5</v>
      </c>
      <c r="N18" s="15">
        <v>0.78900000000000003</v>
      </c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23</v>
      </c>
      <c r="G19" s="9">
        <v>11</v>
      </c>
      <c r="H19" s="10">
        <f t="shared" si="3"/>
        <v>1</v>
      </c>
      <c r="I19" s="9">
        <f t="shared" si="0"/>
        <v>0</v>
      </c>
      <c r="J19" s="10">
        <f t="shared" si="1"/>
        <v>0</v>
      </c>
      <c r="K19" s="9">
        <v>0</v>
      </c>
      <c r="L19" s="10">
        <f t="shared" si="2"/>
        <v>0</v>
      </c>
      <c r="M19" s="9">
        <v>81.400000000000006</v>
      </c>
      <c r="N19" s="15">
        <v>0.55800000000000005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46</v>
      </c>
      <c r="G28" s="17">
        <f>SUM(G14:G27)</f>
        <v>62</v>
      </c>
      <c r="H28" s="18">
        <f>SUM(F28:G28)/E28</f>
        <v>0.97297297297297303</v>
      </c>
      <c r="I28" s="17">
        <f t="shared" si="0"/>
        <v>3</v>
      </c>
      <c r="J28" s="18">
        <f t="shared" si="1"/>
        <v>2.7027027027027029E-2</v>
      </c>
      <c r="K28" s="17">
        <f>SUM(K14:K27)</f>
        <v>0</v>
      </c>
      <c r="L28" s="18">
        <f t="shared" si="2"/>
        <v>0</v>
      </c>
      <c r="M28" s="17">
        <f>AVERAGE(M14:M27)</f>
        <v>77.716666666666683</v>
      </c>
      <c r="N28" s="19">
        <f>AVERAGE(N14:N27)</f>
        <v>0.60400000000000009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40" t="s">
        <v>44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2023-07-01T03:40:55Z</dcterms:modified>
  <cp:category/>
  <cp:contentStatus/>
</cp:coreProperties>
</file>