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A35C11A8-6496-4AFE-8CF8-0C120F9947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0" l="1"/>
  <c r="L17" i="10"/>
  <c r="L18" i="10"/>
  <c r="L19" i="10"/>
  <c r="L20" i="10"/>
  <c r="L21" i="10"/>
  <c r="L22" i="10"/>
  <c r="L23" i="10"/>
  <c r="L24" i="10"/>
  <c r="L25" i="10"/>
  <c r="I16" i="10" l="1"/>
  <c r="I17" i="10"/>
  <c r="I18" i="10"/>
  <c r="I19" i="10"/>
  <c r="I20" i="10"/>
  <c r="I21" i="10"/>
  <c r="I22" i="10"/>
  <c r="I23" i="10"/>
  <c r="I24" i="10"/>
  <c r="I25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4" i="22"/>
  <c r="H23" i="22"/>
  <c r="H21" i="22"/>
  <c r="L20" i="22"/>
  <c r="H19" i="22"/>
  <c r="L15" i="22"/>
  <c r="I15" i="22"/>
  <c r="J15" i="22" s="1"/>
  <c r="H15" i="22"/>
  <c r="B35" i="10"/>
  <c r="N26" i="10"/>
  <c r="M26" i="10"/>
  <c r="K26" i="10"/>
  <c r="G26" i="10"/>
  <c r="F26" i="10"/>
  <c r="E26" i="10"/>
  <c r="L15" i="10"/>
  <c r="I15" i="10"/>
  <c r="L14" i="10"/>
  <c r="I14" i="10"/>
  <c r="L25" i="22" l="1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<sst xmlns="http://schemas.openxmlformats.org/spreadsheetml/2006/main" count="147" uniqueCount="43">
  <si>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</si>
  <si>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</si>
  <si>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</si>
  <si>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</si>
  <si>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</si>
  <si>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</si>
  <si>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</si>
  <si>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</si>
  <si>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</si>
  <si>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</si>
  <si>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</si>
  <si>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</si>
  <si>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</si>
  <si>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</si>
  <si>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</si>
  <si>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</si>
  <si>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</si>
  <si>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</si>
  <si>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</si>
  <si>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</si>
  <si>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</si>
  <si>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</si>
  <si>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</si>
  <si>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</si>
  <si>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</si>
  <si>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</si>
  <si>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</si>
  <si>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</si>
  <si>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</si>
  <si>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</si>
  <si>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</si>
  <si>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</si>
  <si>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</si>
  <si>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</si>
  <si>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</si>
  <si>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</si>
  <si>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206B</t>
  </si>
  <si>
    <t>406A</t>
  </si>
  <si>
    <t>FEB 23- JUL 23</t>
  </si>
  <si>
    <t>606A</t>
  </si>
  <si>
    <t>IAMB</t>
  </si>
  <si>
    <t>M.C. JESSICA ALEJANDRA REYES LARIOS</t>
  </si>
  <si>
    <t>M.E. JOSE DEL CARMEN LARA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</si>
</sst>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5"/>
  <sheetViews>
    <sheetView tabSelected="1" zoomScale="93" zoomScaleNormal="93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>
        <v>3</v>
      </c>
      <c r="C8" s="35"/>
      <c r="D8" s="14" t="s">
        <v>4</v>
      </c>
      <c r="E8" s="5">
        <v>3</v>
      </c>
      <c r="G8" s="4" t="s">
        <v>5</v>
      </c>
      <c r="H8" s="5">
        <v>3</v>
      </c>
      <c r="I8" s="34" t="s">
        <v>6</v>
      </c>
      <c r="J8" s="34"/>
      <c r="K8" s="34"/>
      <c r="L8" s="35" t="s">
        <v>38</v>
      </c>
      <c r="M8" s="35"/>
      <c r="N8" s="35"/>
    </row>
    <row r="10" spans="1:17" x14ac:dyDescent="0.2">
      <c r="A10" s="4" t="s">
        <v>7</v>
      </c>
      <c r="B10" s="35" t="s">
        <v>42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>
        <v>4</v>
      </c>
      <c r="C14" s="9" t="s">
        <v>36</v>
      </c>
      <c r="D14" s="9" t="s">
        <v>40</v>
      </c>
      <c r="E14" s="9">
        <v>31</v>
      </c>
      <c r="F14" s="9">
        <v>29</v>
      </c>
      <c r="G14" s="9">
        <v>0</v>
      </c>
      <c r="H14" s="10">
        <v>0.94</v>
      </c>
      <c r="I14" s="9">
        <f t="shared" ref="I14:I26" si="0">(E14-SUM(F14:G14))-K14</f>
        <v>2</v>
      </c>
      <c r="J14" s="10"/>
      <c r="K14" s="9">
        <v>0</v>
      </c>
      <c r="L14" s="10">
        <f t="shared" ref="L14:L26" si="1">K14/E14</f>
        <v>0</v>
      </c>
      <c r="M14" s="9">
        <v>80</v>
      </c>
      <c r="N14" s="15">
        <v>0.61</v>
      </c>
      <c r="P14" s="11">
        <v>32</v>
      </c>
    </row>
    <row r="15" spans="1:17" s="11" customFormat="1" x14ac:dyDescent="0.2">
      <c r="A15" s="8" t="s">
        <v>34</v>
      </c>
      <c r="B15" s="9">
        <v>4</v>
      </c>
      <c r="C15" s="9" t="s">
        <v>37</v>
      </c>
      <c r="D15" s="9" t="s">
        <v>40</v>
      </c>
      <c r="E15" s="9">
        <v>34</v>
      </c>
      <c r="F15" s="9">
        <v>30</v>
      </c>
      <c r="G15" s="9">
        <v>0</v>
      </c>
      <c r="H15" s="10">
        <v>0.88</v>
      </c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83</v>
      </c>
      <c r="N15" s="15">
        <v>0.53</v>
      </c>
    </row>
    <row r="16" spans="1:17" s="11" customFormat="1" x14ac:dyDescent="0.2">
      <c r="A16" s="8" t="s">
        <v>35</v>
      </c>
      <c r="B16" s="9">
        <v>6</v>
      </c>
      <c r="C16" s="9" t="s">
        <v>39</v>
      </c>
      <c r="D16" s="9" t="s">
        <v>40</v>
      </c>
      <c r="E16" s="9">
        <v>20</v>
      </c>
      <c r="F16" s="9">
        <v>13</v>
      </c>
      <c r="G16" s="9">
        <v>0</v>
      </c>
      <c r="H16" s="21">
        <v>0.65</v>
      </c>
      <c r="I16" s="22">
        <f t="shared" si="0"/>
        <v>7</v>
      </c>
      <c r="J16" s="21"/>
      <c r="K16" s="9">
        <v>0</v>
      </c>
      <c r="L16" s="10">
        <f t="shared" si="1"/>
        <v>0</v>
      </c>
      <c r="M16" s="9">
        <v>74</v>
      </c>
      <c r="N16" s="15">
        <v>0.6</v>
      </c>
    </row>
    <row r="17" spans="1:14" s="11" customFormat="1" x14ac:dyDescent="0.2">
      <c r="A17" s="8" t="s">
        <v>35</v>
      </c>
      <c r="B17" s="9">
        <v>7</v>
      </c>
      <c r="C17" s="9" t="s">
        <v>39</v>
      </c>
      <c r="D17" s="9" t="s">
        <v>40</v>
      </c>
      <c r="E17" s="9">
        <v>20</v>
      </c>
      <c r="F17" s="9">
        <v>19</v>
      </c>
      <c r="G17" s="9">
        <v>0</v>
      </c>
      <c r="H17" s="21">
        <v>0.95</v>
      </c>
      <c r="I17" s="22">
        <f t="shared" si="0"/>
        <v>1</v>
      </c>
      <c r="J17" s="21"/>
      <c r="K17" s="9">
        <v>0</v>
      </c>
      <c r="L17" s="10">
        <f t="shared" si="1"/>
        <v>0</v>
      </c>
      <c r="M17" s="9">
        <v>79</v>
      </c>
      <c r="N17" s="15">
        <v>0.55000000000000004</v>
      </c>
    </row>
    <row r="18" spans="1:14" s="11" customFormat="1" x14ac:dyDescent="0.2">
      <c r="A18" s="8" t="s">
        <v>35</v>
      </c>
      <c r="B18" s="9">
        <v>8</v>
      </c>
      <c r="C18" s="9" t="s">
        <v>39</v>
      </c>
      <c r="D18" s="9" t="s">
        <v>40</v>
      </c>
      <c r="E18" s="9">
        <v>20</v>
      </c>
      <c r="F18" s="9">
        <v>18</v>
      </c>
      <c r="G18" s="9">
        <v>0</v>
      </c>
      <c r="H18" s="21">
        <v>0.9</v>
      </c>
      <c r="I18" s="22">
        <f t="shared" si="0"/>
        <v>2</v>
      </c>
      <c r="J18" s="21"/>
      <c r="K18" s="9">
        <v>0</v>
      </c>
      <c r="L18" s="10">
        <f t="shared" si="1"/>
        <v>0</v>
      </c>
      <c r="M18" s="9">
        <v>78</v>
      </c>
      <c r="N18" s="15">
        <v>0.6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9">
        <v>0</v>
      </c>
      <c r="L24" s="10" t="e">
        <f t="shared" si="1"/>
        <v>#DIV/0!</v>
      </c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9">
        <v>0</v>
      </c>
      <c r="L25" s="10" t="e">
        <f t="shared" si="1"/>
        <v>#DIV/0!</v>
      </c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125</v>
      </c>
      <c r="F26" s="17">
        <f>SUM(F14:F25)</f>
        <v>109</v>
      </c>
      <c r="G26" s="17">
        <f>SUM(G14:G25)</f>
        <v>0</v>
      </c>
      <c r="H26" s="18"/>
      <c r="I26" s="17">
        <f t="shared" si="0"/>
        <v>16</v>
      </c>
      <c r="J26" s="18"/>
      <c r="K26" s="17">
        <f>SUM(K14:K25)</f>
        <v>0</v>
      </c>
      <c r="L26" s="18">
        <f t="shared" si="1"/>
        <v>0</v>
      </c>
      <c r="M26" s="17">
        <f>AVERAGE(M14:M25)</f>
        <v>78.8</v>
      </c>
      <c r="N26" s="19">
        <f>AVERAGE(N14:N25)</f>
        <v>0.57800000000000007</v>
      </c>
    </row>
    <row r="28" spans="1:14" ht="120" customHeight="1" x14ac:dyDescent="0.2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38" t="s">
        <v>26</v>
      </c>
      <c r="C31" s="38"/>
      <c r="D31" s="38"/>
      <c r="G31" s="23" t="s">
        <v>27</v>
      </c>
      <c r="H31" s="23"/>
      <c r="I31" s="23"/>
      <c r="J31" s="23"/>
    </row>
    <row r="32" spans="1:14" ht="62.25" customHeight="1" x14ac:dyDescent="0.2">
      <c r="B32" s="39"/>
      <c r="C32" s="39"/>
      <c r="D32" s="39"/>
      <c r="G32" s="35"/>
      <c r="H32" s="35"/>
      <c r="I32" s="35"/>
      <c r="J32" s="35"/>
    </row>
    <row r="33" spans="1:10" hidden="1" x14ac:dyDescent="0.2">
      <c r="A33" s="40" t="e">
        <v>#REF!</v>
      </c>
      <c r="B33" s="40"/>
      <c r="C33" s="6"/>
      <c r="E33" s="40"/>
      <c r="F33" s="40"/>
      <c r="G33" s="40"/>
      <c r="H33" s="40"/>
    </row>
    <row r="34" spans="1:10" hidden="1" x14ac:dyDescent="0.2"/>
    <row r="35" spans="1:10" ht="45" customHeight="1" x14ac:dyDescent="0.2">
      <c r="B35" s="41" t="str">
        <f>B10</f>
        <v>M.E. JOSE DEL CARMEN LARA MARQUEZ</v>
      </c>
      <c r="C35" s="41"/>
      <c r="D35" s="41"/>
      <c r="E35" s="13"/>
      <c r="F35" s="13"/>
      <c r="G35" s="41" t="s">
        <v>41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23- JUL 23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 t="s">
        <v>29</v>
      </c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'1'!A17</f>
        <v>COMPONENTES DE EQUIPO INDUSTRIAL</v>
      </c>
      <c r="B19" s="9"/>
      <c r="C19" s="9" t="str">
        <f>'1'!C17</f>
        <v>606A</v>
      </c>
      <c r="D19" s="9" t="str">
        <f>'1'!D17</f>
        <v>IAMB</v>
      </c>
      <c r="E19" s="9">
        <f>'1'!E17</f>
        <v>20</v>
      </c>
      <c r="F19" s="9"/>
      <c r="G19" s="9"/>
      <c r="H19" s="10">
        <f t="shared" si="0"/>
        <v>0</v>
      </c>
      <c r="I19" s="9">
        <f t="shared" si="1"/>
        <v>20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'1'!A18</f>
        <v>COMPONENTES DE EQUIPO INDUSTRIAL</v>
      </c>
      <c r="B20" s="9"/>
      <c r="C20" s="9" t="str">
        <f>'1'!C18</f>
        <v>606A</v>
      </c>
      <c r="D20" s="9" t="str">
        <f>'1'!D18</f>
        <v>IAMB</v>
      </c>
      <c r="E20" s="9">
        <f>'1'!E18</f>
        <v>20</v>
      </c>
      <c r="F20" s="9"/>
      <c r="G20" s="9"/>
      <c r="H20" s="10">
        <f t="shared" si="0"/>
        <v>0</v>
      </c>
      <c r="I20" s="9">
        <f t="shared" si="1"/>
        <v>20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23- JUL 23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'1'!A17</f>
        <v>COMPONENTES DE EQUIPO INDUSTRIAL</v>
      </c>
      <c r="B19" s="9"/>
      <c r="C19" s="9" t="str">
        <f>'1'!C17</f>
        <v>606A</v>
      </c>
      <c r="D19" s="9" t="str">
        <f>'1'!D17</f>
        <v>IAMB</v>
      </c>
      <c r="E19" s="9">
        <f>'1'!E17</f>
        <v>20</v>
      </c>
      <c r="F19" s="9"/>
      <c r="G19" s="9"/>
      <c r="H19" s="10">
        <f t="shared" si="0"/>
        <v>0</v>
      </c>
      <c r="I19" s="9">
        <f t="shared" si="1"/>
        <v>20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'1'!A18</f>
        <v>COMPONENTES DE EQUIPO INDUSTRIAL</v>
      </c>
      <c r="B20" s="9"/>
      <c r="C20" s="9" t="str">
        <f>'1'!C18</f>
        <v>606A</v>
      </c>
      <c r="D20" s="9" t="str">
        <f>'1'!D18</f>
        <v>IAMB</v>
      </c>
      <c r="E20" s="9">
        <f>'1'!E18</f>
        <v>20</v>
      </c>
      <c r="F20" s="9"/>
      <c r="G20" s="9"/>
      <c r="H20" s="10">
        <f t="shared" si="0"/>
        <v>0</v>
      </c>
      <c r="I20" s="9">
        <f t="shared" si="1"/>
        <v>20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23- JUL 23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/>
      <c r="C14" s="9" t="str">
        <f>'1'!C14</f>
        <v>206B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str">
        <f>'1'!A15</f>
        <v xml:space="preserve">CONTAMINACION ATMOSFERICA </v>
      </c>
      <c r="B16" s="9"/>
      <c r="C16" s="9" t="str">
        <f>'1'!C15</f>
        <v>406A</v>
      </c>
      <c r="D16" s="9" t="str">
        <f>'1'!D15</f>
        <v>IAMB</v>
      </c>
      <c r="E16" s="9">
        <f>'1'!E15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str">
        <f>'1'!C16</f>
        <v>606A</v>
      </c>
      <c r="D18" s="9" t="str">
        <f>'1'!D16</f>
        <v>IAMB</v>
      </c>
      <c r="E18" s="9">
        <f>'1'!E16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'1'!A17</f>
        <v>COMPONENTES DE EQUIPO INDUSTRIAL</v>
      </c>
      <c r="B19" s="9"/>
      <c r="C19" s="9" t="str">
        <f>'1'!C17</f>
        <v>606A</v>
      </c>
      <c r="D19" s="9" t="str">
        <f>'1'!D17</f>
        <v>IAMB</v>
      </c>
      <c r="E19" s="9">
        <f>'1'!E17</f>
        <v>20</v>
      </c>
      <c r="F19" s="9"/>
      <c r="G19" s="9"/>
      <c r="H19" s="10">
        <f t="shared" si="0"/>
        <v>0</v>
      </c>
      <c r="I19" s="9">
        <f t="shared" si="1"/>
        <v>20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'1'!A18</f>
        <v>COMPONENTES DE EQUIPO INDUSTRIAL</v>
      </c>
      <c r="B20" s="9"/>
      <c r="C20" s="9" t="str">
        <f>'1'!C18</f>
        <v>606A</v>
      </c>
      <c r="D20" s="9" t="str">
        <f>'1'!D18</f>
        <v>IAMB</v>
      </c>
      <c r="E20" s="9">
        <f>'1'!E18</f>
        <v>20</v>
      </c>
      <c r="F20" s="9"/>
      <c r="G20" s="9"/>
      <c r="H20" s="10">
        <f t="shared" si="0"/>
        <v>0</v>
      </c>
      <c r="I20" s="9">
        <f t="shared" si="1"/>
        <v>20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2023-05-30T01:50:07Z</dcterms:modified>
  <cp:category/>
  <cp:contentStatus/>
</cp:coreProperties>
</file>