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FERNAN\Downloads\REPORTES\"/>
    </mc:Choice>
  </mc:AlternateContent>
  <xr:revisionPtr revIDLastSave="0" documentId="13_ncr:1_{EA78D699-74D2-4EB5-BE11-20AC9D18E2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'1'!$A$1:$N$35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0" l="1"/>
  <c r="L17" i="10"/>
  <c r="L18" i="10"/>
  <c r="L19" i="10"/>
  <c r="L20" i="10"/>
  <c r="L21" i="10"/>
  <c r="L22" i="10"/>
  <c r="L23" i="10"/>
  <c r="L24" i="10"/>
  <c r="L25" i="10"/>
  <c r="I17" i="10" l="1"/>
  <c r="I18" i="10"/>
  <c r="I19" i="10"/>
  <c r="I20" i="10"/>
  <c r="I21" i="10"/>
  <c r="I22" i="10"/>
  <c r="I23" i="10"/>
  <c r="I24" i="10"/>
  <c r="I25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H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4" i="22"/>
  <c r="H23" i="22"/>
  <c r="H21" i="22"/>
  <c r="L20" i="22"/>
  <c r="L15" i="22"/>
  <c r="I15" i="22"/>
  <c r="J15" i="22" s="1"/>
  <c r="H15" i="22"/>
  <c r="B35" i="10"/>
  <c r="N26" i="10"/>
  <c r="M26" i="10"/>
  <c r="K26" i="10"/>
  <c r="G26" i="10"/>
  <c r="F26" i="10"/>
  <c r="E26" i="10"/>
  <c r="L15" i="10"/>
  <c r="L14" i="10"/>
  <c r="I14" i="10"/>
  <c r="H19" i="22" l="1"/>
  <c r="L25" i="22"/>
  <c r="I19" i="22"/>
  <c r="J19" i="22" s="1"/>
  <c r="I23" i="22"/>
  <c r="J23" i="22" s="1"/>
  <c r="H27" i="22"/>
  <c r="I24" i="22"/>
  <c r="J24" i="22" s="1"/>
  <c r="H16" i="22"/>
  <c r="I21" i="22"/>
  <c r="J21" i="22" s="1"/>
  <c r="H25" i="22"/>
  <c r="I27" i="22"/>
  <c r="J27" i="22" s="1"/>
  <c r="I17" i="22"/>
  <c r="J17" i="22" s="1"/>
  <c r="I20" i="22"/>
  <c r="J20" i="22" s="1"/>
  <c r="H17" i="22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<sst xmlns="http://schemas.openxmlformats.org/spreadsheetml/2006/main" count="145" uniqueCount="43">
  <si>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</si>
  <si>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</si>
  <si>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</si>
  <si>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</si>
  <si>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</si>
  <si>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</si>
  <si>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</si>
  <si>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</si>
  <si>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</si>
  <si>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</si>
  <si>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</si>
  <si>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</si>
  <si>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</si>
  <si>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</si>
  <si>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</si>
  <si>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</si>
  <si>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</si>
  <si>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</si>
  <si>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</si>
  <si>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</si>
  <si>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</si>
  <si>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</si>
  <si>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</si>
  <si>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</si>
  <si>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</si>
  <si>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</si>
  <si>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</si>
  <si>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</si>
  <si>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</si>
  <si>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</si>
  <si>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</si>
  <si>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</si>
  <si>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AMBIENTAL</t>
  </si>
  <si>
    <t>ECOLOGIA</t>
  </si>
  <si>
    <t xml:space="preserve">CONTAMINACION ATMOSFERICA </t>
  </si>
  <si>
    <t>COMPONENTES DE EQUIPO INDUSTRIAL</t>
  </si>
  <si>
    <t>206B</t>
  </si>
  <si>
    <t>406A</t>
  </si>
  <si>
    <t>FEB 23- JUL 23</t>
  </si>
  <si>
    <t>606A</t>
  </si>
  <si>
    <t>IAMB</t>
  </si>
  <si>
    <t>M.C. JESSICA ALEJANDRA REYES LARIOS</t>
  </si>
  <si>
    <t>M.E. JOSE DEL CARMEN LARA 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</si>
</sst>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5"/>
  <sheetViews>
    <sheetView tabSelected="1" topLeftCell="B5" zoomScale="93" zoomScaleNormal="93" zoomScaleSheetLayoutView="100" workbookViewId="0">
      <selection activeCell="H16" sqref="H16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 t="s">
        <v>17</v>
      </c>
      <c r="C8" s="30"/>
      <c r="D8" s="14" t="s">
        <v>4</v>
      </c>
      <c r="E8" s="5">
        <v>3</v>
      </c>
      <c r="G8" s="4" t="s">
        <v>5</v>
      </c>
      <c r="H8" s="5">
        <v>3</v>
      </c>
      <c r="I8" s="36" t="s">
        <v>6</v>
      </c>
      <c r="J8" s="36"/>
      <c r="K8" s="36"/>
      <c r="L8" s="30" t="s">
        <v>38</v>
      </c>
      <c r="M8" s="30"/>
      <c r="N8" s="30"/>
    </row>
    <row r="10" spans="1:17" x14ac:dyDescent="0.2">
      <c r="A10" s="4" t="s">
        <v>7</v>
      </c>
      <c r="B10" s="30" t="s">
        <v>42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7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x14ac:dyDescent="0.2">
      <c r="A14" s="8" t="s">
        <v>33</v>
      </c>
      <c r="B14" s="9" t="s">
        <v>17</v>
      </c>
      <c r="C14" s="9" t="s">
        <v>36</v>
      </c>
      <c r="D14" s="9" t="s">
        <v>40</v>
      </c>
      <c r="E14" s="9">
        <v>31</v>
      </c>
      <c r="F14" s="9">
        <v>27</v>
      </c>
      <c r="G14" s="9">
        <v>2</v>
      </c>
      <c r="H14" s="10">
        <v>0.94</v>
      </c>
      <c r="I14" s="9">
        <f t="shared" ref="I14:I26" si="0">(E14-SUM(F14:G14))-K14</f>
        <v>2</v>
      </c>
      <c r="J14" s="10">
        <v>0.06</v>
      </c>
      <c r="K14" s="9">
        <v>0</v>
      </c>
      <c r="L14" s="10">
        <f t="shared" ref="L14:L26" si="1">K14/E14</f>
        <v>0</v>
      </c>
      <c r="M14" s="9">
        <v>77</v>
      </c>
      <c r="N14" s="15">
        <v>0.7419</v>
      </c>
      <c r="P14" s="11">
        <v>32</v>
      </c>
    </row>
    <row r="15" spans="1:17" s="11" customFormat="1" x14ac:dyDescent="0.2">
      <c r="A15" s="8" t="s">
        <v>34</v>
      </c>
      <c r="B15" s="9" t="s">
        <v>17</v>
      </c>
      <c r="C15" s="9" t="s">
        <v>37</v>
      </c>
      <c r="D15" s="9" t="s">
        <v>40</v>
      </c>
      <c r="E15" s="9">
        <v>34</v>
      </c>
      <c r="F15" s="9">
        <v>25</v>
      </c>
      <c r="G15" s="9">
        <v>7</v>
      </c>
      <c r="H15" s="10">
        <v>0.94</v>
      </c>
      <c r="I15" s="9">
        <v>2</v>
      </c>
      <c r="J15" s="10">
        <v>0.06</v>
      </c>
      <c r="K15" s="9">
        <v>0</v>
      </c>
      <c r="L15" s="10">
        <f t="shared" si="1"/>
        <v>0</v>
      </c>
      <c r="M15" s="9">
        <v>83</v>
      </c>
      <c r="N15" s="15">
        <v>0.62</v>
      </c>
    </row>
    <row r="16" spans="1:17" s="11" customFormat="1" x14ac:dyDescent="0.2">
      <c r="A16" s="8" t="s">
        <v>35</v>
      </c>
      <c r="B16" s="9" t="s">
        <v>17</v>
      </c>
      <c r="C16" s="9" t="s">
        <v>39</v>
      </c>
      <c r="D16" s="9" t="s">
        <v>40</v>
      </c>
      <c r="E16" s="9">
        <v>20</v>
      </c>
      <c r="F16" s="9">
        <v>12</v>
      </c>
      <c r="G16" s="9">
        <v>6</v>
      </c>
      <c r="H16" s="21">
        <v>0.9</v>
      </c>
      <c r="I16" s="22">
        <v>2</v>
      </c>
      <c r="J16" s="21">
        <v>0.1</v>
      </c>
      <c r="K16" s="9">
        <v>0</v>
      </c>
      <c r="L16" s="10">
        <f t="shared" si="1"/>
        <v>0</v>
      </c>
      <c r="M16" s="9">
        <v>81</v>
      </c>
      <c r="N16" s="15">
        <v>0.71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21"/>
      <c r="I17" s="22">
        <f t="shared" si="0"/>
        <v>0</v>
      </c>
      <c r="J17" s="21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9">
        <v>0</v>
      </c>
      <c r="L19" s="10" t="e">
        <f t="shared" si="1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9">
        <v>0</v>
      </c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9">
        <v>0</v>
      </c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9">
        <v>0</v>
      </c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9">
        <v>0</v>
      </c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9">
        <v>0</v>
      </c>
      <c r="L24" s="10" t="e">
        <f t="shared" si="1"/>
        <v>#DIV/0!</v>
      </c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9">
        <v>0</v>
      </c>
      <c r="L25" s="10" t="e">
        <f t="shared" si="1"/>
        <v>#DIV/0!</v>
      </c>
      <c r="M25" s="9"/>
      <c r="N25" s="15"/>
    </row>
    <row r="26" spans="1:14" ht="13.5" thickBot="1" x14ac:dyDescent="0.25">
      <c r="A26" s="16" t="s">
        <v>23</v>
      </c>
      <c r="B26" s="17" t="s">
        <v>24</v>
      </c>
      <c r="C26" s="17" t="s">
        <v>24</v>
      </c>
      <c r="D26" s="17" t="s">
        <v>24</v>
      </c>
      <c r="E26" s="17">
        <f>SUM(E14:E25)</f>
        <v>85</v>
      </c>
      <c r="F26" s="17">
        <f>SUM(F14:F25)</f>
        <v>64</v>
      </c>
      <c r="G26" s="17">
        <f>SUM(G14:G25)</f>
        <v>15</v>
      </c>
      <c r="H26" s="18"/>
      <c r="I26" s="17">
        <f t="shared" si="0"/>
        <v>6</v>
      </c>
      <c r="J26" s="18"/>
      <c r="K26" s="17">
        <f>SUM(K14:K25)</f>
        <v>0</v>
      </c>
      <c r="L26" s="18">
        <f t="shared" si="1"/>
        <v>0</v>
      </c>
      <c r="M26" s="17">
        <f>AVERAGE(M14:M25)</f>
        <v>80.333333333333329</v>
      </c>
      <c r="N26" s="19">
        <f>AVERAGE(N14:N25)</f>
        <v>0.69063333333333332</v>
      </c>
    </row>
    <row r="28" spans="1:14" ht="120" customHeight="1" x14ac:dyDescent="0.2">
      <c r="A28" s="33" t="s">
        <v>25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30" spans="1:14" x14ac:dyDescent="0.2">
      <c r="A30" s="12"/>
    </row>
    <row r="31" spans="1:14" x14ac:dyDescent="0.2">
      <c r="B31" s="27" t="s">
        <v>26</v>
      </c>
      <c r="C31" s="27"/>
      <c r="D31" s="27"/>
      <c r="G31" s="28" t="s">
        <v>27</v>
      </c>
      <c r="H31" s="28"/>
      <c r="I31" s="28"/>
      <c r="J31" s="28"/>
    </row>
    <row r="32" spans="1:14" ht="62.25" customHeight="1" x14ac:dyDescent="0.2">
      <c r="B32" s="29"/>
      <c r="C32" s="29"/>
      <c r="D32" s="29"/>
      <c r="G32" s="30"/>
      <c r="H32" s="30"/>
      <c r="I32" s="30"/>
      <c r="J32" s="30"/>
    </row>
    <row r="33" spans="1:10" hidden="1" x14ac:dyDescent="0.2">
      <c r="A33" s="23" t="e">
        <v>#REF!</v>
      </c>
      <c r="B33" s="23"/>
      <c r="C33" s="6"/>
      <c r="E33" s="23"/>
      <c r="F33" s="23"/>
      <c r="G33" s="23"/>
      <c r="H33" s="23"/>
    </row>
    <row r="34" spans="1:10" hidden="1" x14ac:dyDescent="0.2"/>
    <row r="35" spans="1:10" ht="45" customHeight="1" x14ac:dyDescent="0.2">
      <c r="B35" s="24" t="str">
        <f>B10</f>
        <v>M.E. JOSE DEL CARMEN LARA MARQUEZ</v>
      </c>
      <c r="C35" s="24"/>
      <c r="D35" s="24"/>
      <c r="E35" s="13"/>
      <c r="F35" s="13"/>
      <c r="G35" s="24" t="s">
        <v>41</v>
      </c>
      <c r="H35" s="24"/>
      <c r="I35" s="24"/>
      <c r="J35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 23- JUL 23</v>
      </c>
      <c r="M8" s="30"/>
      <c r="N8" s="30"/>
    </row>
    <row r="10" spans="1:14" x14ac:dyDescent="0.2">
      <c r="A10" s="4" t="s">
        <v>7</v>
      </c>
      <c r="B10" s="30" t="str">
        <f>'1'!B10</f>
        <v>M.E. JOSE DEL CARMEN LARA MARQUEZ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ECOLOGIA</v>
      </c>
      <c r="B14" s="9" t="s">
        <v>29</v>
      </c>
      <c r="C14" s="9" t="str">
        <f>'1'!C14</f>
        <v>206B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'1'!A15</f>
        <v xml:space="preserve">CONTAMINACION ATMOSFERICA </v>
      </c>
      <c r="B16" s="9"/>
      <c r="C16" s="9" t="str">
        <f>'1'!C15</f>
        <v>406A</v>
      </c>
      <c r="D16" s="9" t="str">
        <f>'1'!D15</f>
        <v>IAMB</v>
      </c>
      <c r="E16" s="9">
        <f>'1'!E15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>COMPONENTES DE EQUIPO INDUSTRIAL</v>
      </c>
      <c r="B18" s="9"/>
      <c r="C18" s="9" t="str">
        <f>'1'!C16</f>
        <v>606A</v>
      </c>
      <c r="D18" s="9" t="str">
        <f>'1'!D16</f>
        <v>IAMB</v>
      </c>
      <c r="E18" s="9">
        <f>'1'!E16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JOSE DEL CARMEN LARA MARQUEZ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 23- JUL 23</v>
      </c>
      <c r="M8" s="30"/>
      <c r="N8" s="30"/>
    </row>
    <row r="10" spans="1:14" x14ac:dyDescent="0.2">
      <c r="A10" s="4" t="s">
        <v>7</v>
      </c>
      <c r="B10" s="30" t="str">
        <f>'1'!B10</f>
        <v>M.E. JOSE DEL CARMEN LARA MARQUEZ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ECOLOGIA</v>
      </c>
      <c r="B14" s="9"/>
      <c r="C14" s="9" t="str">
        <f>'1'!C14</f>
        <v>206B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x14ac:dyDescent="0.2">
      <c r="A16" s="9" t="str">
        <f>'1'!A15</f>
        <v xml:space="preserve">CONTAMINACION ATMOSFERICA </v>
      </c>
      <c r="B16" s="9"/>
      <c r="C16" s="9" t="str">
        <f>'1'!C15</f>
        <v>406A</v>
      </c>
      <c r="D16" s="9" t="str">
        <f>'1'!D15</f>
        <v>IAMB</v>
      </c>
      <c r="E16" s="9">
        <f>'1'!E15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>COMPONENTES DE EQUIPO INDUSTRIAL</v>
      </c>
      <c r="B18" s="9"/>
      <c r="C18" s="9" t="str">
        <f>'1'!C16</f>
        <v>606A</v>
      </c>
      <c r="D18" s="9" t="str">
        <f>'1'!D16</f>
        <v>IAMB</v>
      </c>
      <c r="E18" s="9">
        <f>'1'!E16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JOSE DEL CARMEN LARA MARQUEZ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 23- JUL 23</v>
      </c>
      <c r="M8" s="30"/>
      <c r="N8" s="30"/>
    </row>
    <row r="10" spans="1:14" x14ac:dyDescent="0.2">
      <c r="A10" s="4" t="s">
        <v>7</v>
      </c>
      <c r="B10" s="30" t="str">
        <f>'1'!B10</f>
        <v>M.E. JOSE DEL CARMEN LARA MARQUEZ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ECOLOGIA</v>
      </c>
      <c r="B14" s="9"/>
      <c r="C14" s="9" t="str">
        <f>'1'!C14</f>
        <v>206B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x14ac:dyDescent="0.2">
      <c r="A16" s="9" t="str">
        <f>'1'!A15</f>
        <v xml:space="preserve">CONTAMINACION ATMOSFERICA </v>
      </c>
      <c r="B16" s="9"/>
      <c r="C16" s="9" t="str">
        <f>'1'!C15</f>
        <v>406A</v>
      </c>
      <c r="D16" s="9" t="str">
        <f>'1'!D15</f>
        <v>IAMB</v>
      </c>
      <c r="E16" s="9">
        <f>'1'!E15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>COMPONENTES DE EQUIPO INDUSTRIAL</v>
      </c>
      <c r="B18" s="9"/>
      <c r="C18" s="9" t="str">
        <f>'1'!C16</f>
        <v>606A</v>
      </c>
      <c r="D18" s="9" t="str">
        <f>'1'!D16</f>
        <v>IAMB</v>
      </c>
      <c r="E18" s="9">
        <f>'1'!E16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JOSE DEL CARMEN LARA MARQUEZ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2023-07-07T20:01:48Z</dcterms:modified>
  <cp:category/>
  <cp:contentStatus/>
</cp:coreProperties>
</file>