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45893DC6-3662-486C-952A-B89D2C05205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ECOLOGIA" sheetId="1" r:id="rId1"/>
    <sheet name="CONTAMINACION ATMOSFERICA " sheetId="3" r:id="rId2"/>
    <sheet name="COMPONENTES DE EQUIPO INDUSTRIA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3" l="1"/>
  <c r="L45" i="3"/>
  <c r="M45" i="3"/>
  <c r="N45" i="3"/>
  <c r="O45" i="3"/>
  <c r="P45" i="3"/>
  <c r="Q45" i="3"/>
  <c r="L43" i="3"/>
  <c r="L44" i="3"/>
  <c r="L47" i="3" s="1"/>
  <c r="K43" i="3"/>
  <c r="J43" i="3"/>
  <c r="J45" i="3"/>
  <c r="J42" i="1"/>
  <c r="J40" i="1"/>
  <c r="Q34" i="3"/>
  <c r="Q28" i="3"/>
  <c r="Q32" i="3"/>
  <c r="Q9" i="3"/>
  <c r="Q10" i="3"/>
  <c r="Q11" i="4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Q9" i="1"/>
  <c r="B10" i="4"/>
  <c r="Q23" i="3"/>
  <c r="P56" i="6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K55" i="5"/>
  <c r="J55" i="5"/>
  <c r="P54" i="5"/>
  <c r="P57" i="5" s="1"/>
  <c r="O54" i="5"/>
  <c r="N54" i="5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31" i="4"/>
  <c r="O31" i="4"/>
  <c r="N31" i="4"/>
  <c r="M31" i="4"/>
  <c r="L31" i="4"/>
  <c r="K31" i="4"/>
  <c r="J31" i="4"/>
  <c r="P30" i="4"/>
  <c r="O30" i="4"/>
  <c r="N30" i="4"/>
  <c r="M30" i="4"/>
  <c r="L30" i="4"/>
  <c r="K30" i="4"/>
  <c r="J30" i="4"/>
  <c r="P29" i="4"/>
  <c r="O29" i="4"/>
  <c r="N29" i="4"/>
  <c r="M29" i="4"/>
  <c r="L29" i="4"/>
  <c r="K29" i="4"/>
  <c r="J29" i="4"/>
  <c r="Q28" i="4"/>
  <c r="Q27" i="4"/>
  <c r="Q26" i="4"/>
  <c r="Q25" i="4"/>
  <c r="Q24" i="4"/>
  <c r="Q22" i="4"/>
  <c r="Q21" i="4"/>
  <c r="Q20" i="4"/>
  <c r="Q19" i="4"/>
  <c r="Q18" i="4"/>
  <c r="Q17" i="4"/>
  <c r="Q16" i="4"/>
  <c r="Q15" i="4"/>
  <c r="Q14" i="4"/>
  <c r="Q13" i="4"/>
  <c r="Q12" i="4"/>
  <c r="Q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44" i="3"/>
  <c r="O44" i="3"/>
  <c r="N44" i="3"/>
  <c r="M44" i="3"/>
  <c r="K44" i="3"/>
  <c r="J44" i="3"/>
  <c r="P43" i="3"/>
  <c r="O43" i="3"/>
  <c r="N43" i="3"/>
  <c r="M43" i="3"/>
  <c r="Q42" i="3"/>
  <c r="Q41" i="3"/>
  <c r="Q40" i="3"/>
  <c r="Q39" i="3"/>
  <c r="Q38" i="3"/>
  <c r="Q37" i="3"/>
  <c r="Q36" i="3"/>
  <c r="Q35" i="3"/>
  <c r="Q33" i="3"/>
  <c r="Q31" i="3"/>
  <c r="Q30" i="3"/>
  <c r="Q29" i="3"/>
  <c r="Q27" i="3"/>
  <c r="Q26" i="3"/>
  <c r="Q25" i="3"/>
  <c r="Q24" i="3"/>
  <c r="Q22" i="3"/>
  <c r="Q21" i="3"/>
  <c r="Q20" i="3"/>
  <c r="Q19" i="3"/>
  <c r="Q18" i="3"/>
  <c r="Q17" i="3"/>
  <c r="Q16" i="3"/>
  <c r="Q15" i="3"/>
  <c r="Q14" i="3"/>
  <c r="Q13" i="3"/>
  <c r="Q12" i="3"/>
  <c r="Q11" i="3"/>
  <c r="L46" i="3" l="1"/>
  <c r="K57" i="6"/>
  <c r="O57" i="6"/>
  <c r="L58" i="6"/>
  <c r="P58" i="6"/>
  <c r="K58" i="6"/>
  <c r="L58" i="5"/>
  <c r="L57" i="6"/>
  <c r="P57" i="6"/>
  <c r="K32" i="4"/>
  <c r="K46" i="3"/>
  <c r="O46" i="3"/>
  <c r="K47" i="3"/>
  <c r="O47" i="3"/>
  <c r="P47" i="3"/>
  <c r="O32" i="4"/>
  <c r="L33" i="4"/>
  <c r="P33" i="4"/>
  <c r="L32" i="4"/>
  <c r="P32" i="4"/>
  <c r="J46" i="3"/>
  <c r="N46" i="3"/>
  <c r="P46" i="3"/>
  <c r="M47" i="3"/>
  <c r="M32" i="4"/>
  <c r="N33" i="4"/>
  <c r="J57" i="5"/>
  <c r="N57" i="5"/>
  <c r="K58" i="5"/>
  <c r="O58" i="5"/>
  <c r="M46" i="3"/>
  <c r="J47" i="3"/>
  <c r="N47" i="3"/>
  <c r="J32" i="4"/>
  <c r="N32" i="4"/>
  <c r="K33" i="4"/>
  <c r="O33" i="4"/>
  <c r="K57" i="5"/>
  <c r="O57" i="5"/>
  <c r="P58" i="5"/>
  <c r="Q31" i="4"/>
  <c r="M33" i="4"/>
  <c r="J58" i="5"/>
  <c r="N58" i="5"/>
  <c r="Q56" i="6"/>
  <c r="M58" i="6"/>
  <c r="O58" i="6"/>
  <c r="Q54" i="6"/>
  <c r="Q57" i="6" s="1"/>
  <c r="Q55" i="6"/>
  <c r="Q58" i="6" s="1"/>
  <c r="Q54" i="5"/>
  <c r="Q57" i="5" s="1"/>
  <c r="Q55" i="5"/>
  <c r="Q58" i="5" s="1"/>
  <c r="J33" i="4"/>
  <c r="Q29" i="4"/>
  <c r="Q32" i="4" s="1"/>
  <c r="Q30" i="4"/>
  <c r="Q43" i="3"/>
  <c r="Q44" i="3"/>
  <c r="K42" i="1"/>
  <c r="L42" i="1"/>
  <c r="M42" i="1"/>
  <c r="N42" i="1"/>
  <c r="O42" i="1"/>
  <c r="P42" i="1"/>
  <c r="K41" i="1"/>
  <c r="L41" i="1"/>
  <c r="M41" i="1"/>
  <c r="N41" i="1"/>
  <c r="O41" i="1"/>
  <c r="P41" i="1"/>
  <c r="K40" i="1"/>
  <c r="L40" i="1"/>
  <c r="M40" i="1"/>
  <c r="N40" i="1"/>
  <c r="O40" i="1"/>
  <c r="P40" i="1"/>
  <c r="J41" i="1"/>
  <c r="Q33" i="4" l="1"/>
  <c r="Q46" i="3"/>
  <c r="Q47" i="3"/>
  <c r="Q20" i="1" l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10" i="1"/>
  <c r="Q11" i="1"/>
  <c r="Q12" i="1"/>
  <c r="Q13" i="1"/>
  <c r="Q14" i="1"/>
  <c r="Q15" i="1"/>
  <c r="Q16" i="1"/>
  <c r="Q17" i="1"/>
  <c r="Q18" i="1"/>
  <c r="Q19" i="1"/>
  <c r="K44" i="1"/>
  <c r="L44" i="1"/>
  <c r="M44" i="1"/>
  <c r="N44" i="1"/>
  <c r="O44" i="1"/>
  <c r="P44" i="1"/>
  <c r="K43" i="1"/>
  <c r="L43" i="1"/>
  <c r="M43" i="1"/>
  <c r="N43" i="1"/>
  <c r="O43" i="1"/>
  <c r="P43" i="1"/>
  <c r="J44" i="1"/>
  <c r="J43" i="1"/>
  <c r="Q42" i="1" l="1"/>
  <c r="Q41" i="1"/>
  <c r="Q44" i="1" s="1"/>
  <c r="Q4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Q43" i="1" l="1"/>
</calcChain>
</file>

<file path=xl/sharedStrings.xml><?xml version="1.0" encoding="utf-8"?>
<sst xmlns="http://schemas.openxmlformats.org/spreadsheetml/2006/main" count="302" uniqueCount="189">
  <si>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</si>
  <si>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</si>
  <si>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</si>
  <si>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</si>
  <si>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</si>
  <si>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</si>
  <si>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</si>
  <si>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</si>
  <si>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</si>
  <si>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</si>
  <si>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</si>
  <si>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</si>
  <si>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</si>
  <si>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</si>
  <si>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</si>
  <si>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</si>
  <si>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</si>
  <si>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</si>
  <si>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</si>
  <si>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</si>
  <si>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</si>
  <si>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</si>
  <si>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</si>
  <si>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</si>
  <si>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ECOLOGIA</t>
  </si>
  <si>
    <t>206-B</t>
  </si>
  <si>
    <t>221U0789</t>
  </si>
  <si>
    <t xml:space="preserve">ABRAJAM OLEA AMERICA LITZANIA </t>
  </si>
  <si>
    <t>221U0843</t>
  </si>
  <si>
    <t xml:space="preserve">ALFONSO MOLINA CLAUDIA MARIA </t>
  </si>
  <si>
    <t>221U0348</t>
  </si>
  <si>
    <t>221U0356</t>
  </si>
  <si>
    <t>221U0358</t>
  </si>
  <si>
    <t>CHAPARRO RAMOS DANAEH</t>
  </si>
  <si>
    <t>221U0359</t>
  </si>
  <si>
    <t>221U0361</t>
  </si>
  <si>
    <t>221U0363</t>
  </si>
  <si>
    <t>221U0364</t>
  </si>
  <si>
    <t>221U0365</t>
  </si>
  <si>
    <t xml:space="preserve">ALVARADO CUAZOZON WILLIAMS </t>
  </si>
  <si>
    <t>CATEMAXCA QUINTO FATIMA LEILANY</t>
  </si>
  <si>
    <t xml:space="preserve">CHAVEZ LUNA ZAIRA RAQUEL </t>
  </si>
  <si>
    <t xml:space="preserve">CHIPOL TEMICH  ALMA ZIRUEL </t>
  </si>
  <si>
    <t>CISNEROS CHACHA ISIS NAIRELY</t>
  </si>
  <si>
    <t xml:space="preserve">COCUYO ABRAJAN PEDRO YAHIR </t>
  </si>
  <si>
    <t>COMI VELASCO ANA DAYNET</t>
  </si>
  <si>
    <t>DURAN VIILEGAS ARNULFO</t>
  </si>
  <si>
    <t>ELIAS MOLINA DARALIS MALINALLI</t>
  </si>
  <si>
    <t>FRANCO VELA ADRIAN</t>
  </si>
  <si>
    <t>GONZALEZ CRUZ MARIA DE JESUS</t>
  </si>
  <si>
    <t xml:space="preserve">GARCIA MARTINEZ AMERICA ABIGAIL </t>
  </si>
  <si>
    <t xml:space="preserve">LOPEZ CERVANTES EVA ESTRELLA </t>
  </si>
  <si>
    <t xml:space="preserve">MANTILLA MANTILLA RAMSES </t>
  </si>
  <si>
    <t>MARTINEZ PIÑA NITAATL NIKOLAS</t>
  </si>
  <si>
    <t xml:space="preserve">MAZA JIMENEZ MICHEL ALEXIS </t>
  </si>
  <si>
    <t xml:space="preserve">MENDOZA ACULTECO ANA SARAHI </t>
  </si>
  <si>
    <t>MEXICANO GONZALEZ ISABELA MONSERRAT</t>
  </si>
  <si>
    <t>NAVARRETE MONTAN SERGIO NAIN</t>
  </si>
  <si>
    <t xml:space="preserve">PEREZ MARQUEZ SUSSAN </t>
  </si>
  <si>
    <t>POLITO CINTA DANNA YAMILETH</t>
  </si>
  <si>
    <t>PRIETO HUERTA FESCO</t>
  </si>
  <si>
    <t xml:space="preserve">PUCHETA SANTOS CELESTE JOVANA </t>
  </si>
  <si>
    <t xml:space="preserve">ROJAS GUTIERREZ MARIA LUISA </t>
  </si>
  <si>
    <t xml:space="preserve">ROJAS LOPEZ RUBEN </t>
  </si>
  <si>
    <t>SANCHEZ BUSTAMANTE CARLOS JULIAN</t>
  </si>
  <si>
    <t xml:space="preserve">TEMICH MARTINEZ MARISOL DE JESUS </t>
  </si>
  <si>
    <t xml:space="preserve">VAZQUEZ CHACHA GUILLERMO OSIRIS </t>
  </si>
  <si>
    <t>221U0367</t>
  </si>
  <si>
    <t>221U0368</t>
  </si>
  <si>
    <t>221U0842</t>
  </si>
  <si>
    <t>221U0373</t>
  </si>
  <si>
    <t>221U374</t>
  </si>
  <si>
    <t>211U0378</t>
  </si>
  <si>
    <t>221U0381</t>
  </si>
  <si>
    <t>221U0382</t>
  </si>
  <si>
    <t>221U0385</t>
  </si>
  <si>
    <t>221U0386</t>
  </si>
  <si>
    <t>221U0391</t>
  </si>
  <si>
    <t>221U0394</t>
  </si>
  <si>
    <t>221U0395</t>
  </si>
  <si>
    <t>221U0396</t>
  </si>
  <si>
    <t>221U0399</t>
  </si>
  <si>
    <t>221U0400</t>
  </si>
  <si>
    <t>221U0389</t>
  </si>
  <si>
    <t>211U0384</t>
  </si>
  <si>
    <t>221U0401</t>
  </si>
  <si>
    <t>211U0404</t>
  </si>
  <si>
    <t>221U0408</t>
  </si>
  <si>
    <t xml:space="preserve">JOSE DEL CARMEN LARA MARQUEZ </t>
  </si>
  <si>
    <t xml:space="preserve">BELLI XALA KEVIN ADOLFO </t>
  </si>
  <si>
    <t xml:space="preserve">BENITO MAZABA ADOLFO ANGEL </t>
  </si>
  <si>
    <t xml:space="preserve">CASTELLANOS ROSARIO CLAUDIA SARAI </t>
  </si>
  <si>
    <t xml:space="preserve">CHIGO LOZANO JACQUELINE </t>
  </si>
  <si>
    <t xml:space="preserve">CORDOVA SANCHEZ SANDRA GUADALUPE </t>
  </si>
  <si>
    <t xml:space="preserve">COTO ARRES EMMANUEL </t>
  </si>
  <si>
    <t xml:space="preserve">GARDUÑO MUÑOZ JACKELIN </t>
  </si>
  <si>
    <t>HUAMANTLA BELLI ISAURA ARACELI</t>
  </si>
  <si>
    <t xml:space="preserve">JIMENEZ TENORIO JORGE ANTONIO </t>
  </si>
  <si>
    <t xml:space="preserve">LUNA CANELA DANIELA </t>
  </si>
  <si>
    <t xml:space="preserve">MARTINEZ NEPOMUCENO ESTRELLA MARINA </t>
  </si>
  <si>
    <t xml:space="preserve">MEZA CASTELLANOS KARLA ESTEFANIA </t>
  </si>
  <si>
    <t xml:space="preserve">MONDRAGON VICHI LUIS ANTONIO </t>
  </si>
  <si>
    <t xml:space="preserve">MONTOYA GONZALEZ MARCEL </t>
  </si>
  <si>
    <t xml:space="preserve">OBIL CAPORAL EDAGR ULISES </t>
  </si>
  <si>
    <t xml:space="preserve">PEREZ MONTIEL YURIDIA </t>
  </si>
  <si>
    <t xml:space="preserve">PEREZ SANCHEZ MARIANA SARAI </t>
  </si>
  <si>
    <t>POLITO CHIGO FLOR DEL CARMEN</t>
  </si>
  <si>
    <t xml:space="preserve">SINTA LAZARO MARIA JERUSALEN </t>
  </si>
  <si>
    <t xml:space="preserve">TORNADO COBAXIN CRISTIAN </t>
  </si>
  <si>
    <t>VARGAS HERNANDEZ MILAGROS</t>
  </si>
  <si>
    <t xml:space="preserve">VARGAS MELCHI KARINA GUADALUPE </t>
  </si>
  <si>
    <t xml:space="preserve">ZETINA CABAÑAS OLIVIA </t>
  </si>
  <si>
    <t xml:space="preserve">DURAN VILLEGAS ARNULFO </t>
  </si>
  <si>
    <t xml:space="preserve">SANCHEZ BUSTAMENTE CARLOS JULIAN </t>
  </si>
  <si>
    <t xml:space="preserve">VAZQUESZ CHACHA GUILLERMO OSIRIS </t>
  </si>
  <si>
    <t>GONZALEZ MARTINEZ ANDRES ALBERTO</t>
  </si>
  <si>
    <t>191U0303</t>
  </si>
  <si>
    <t>211U0314</t>
  </si>
  <si>
    <t>211U0313</t>
  </si>
  <si>
    <t>211U0310</t>
  </si>
  <si>
    <t>211U0311</t>
  </si>
  <si>
    <t>211U0312</t>
  </si>
  <si>
    <t>211U0306</t>
  </si>
  <si>
    <t>211U0307</t>
  </si>
  <si>
    <t>211U0622</t>
  </si>
  <si>
    <t>211U0308</t>
  </si>
  <si>
    <t>211U0575</t>
  </si>
  <si>
    <t>211U0301</t>
  </si>
  <si>
    <t>211U0302</t>
  </si>
  <si>
    <t>211U0303</t>
  </si>
  <si>
    <t>211U0305</t>
  </si>
  <si>
    <t>211U0621</t>
  </si>
  <si>
    <t>211U0299</t>
  </si>
  <si>
    <t>211U0297</t>
  </si>
  <si>
    <t>211U0296</t>
  </si>
  <si>
    <t>211U0290</t>
  </si>
  <si>
    <t>211U0291</t>
  </si>
  <si>
    <t>211U0292</t>
  </si>
  <si>
    <t>211U0574</t>
  </si>
  <si>
    <t xml:space="preserve">CONTAMINACION ATMOSFERICA </t>
  </si>
  <si>
    <t>406-A</t>
  </si>
  <si>
    <t>JOSE DEL CARMEN LARA MARQUEZ</t>
  </si>
  <si>
    <t xml:space="preserve">COMPONENTES DE EQUIPO INDUSTRIAL </t>
  </si>
  <si>
    <t xml:space="preserve">606-A </t>
  </si>
  <si>
    <t xml:space="preserve">RUIZ JUAREZ SAEL </t>
  </si>
  <si>
    <t xml:space="preserve">GAPI FARARONI DIANA JAQUELYNE </t>
  </si>
  <si>
    <t xml:space="preserve">GIL MONTAN ERICK JOEL  </t>
  </si>
  <si>
    <t xml:space="preserve">ORTEGA LOZADA EDGAR ANTONIO </t>
  </si>
  <si>
    <t xml:space="preserve">FLORES CERVANTES ANA LUISA </t>
  </si>
  <si>
    <t xml:space="preserve">BAXIN NOLASCO EMILY DARINA </t>
  </si>
  <si>
    <t xml:space="preserve">HERNANDEZ ANTEMATE ROSA MARIA </t>
  </si>
  <si>
    <t>CHAVEZ ALEJO KARINA</t>
  </si>
  <si>
    <t xml:space="preserve">NUÑEZ CHAGALA JENNIFER </t>
  </si>
  <si>
    <t xml:space="preserve">COMI VELAZCO ANA DAYNET </t>
  </si>
  <si>
    <t xml:space="preserve">MARCIAL HERNANDEZ CRISTAL MARINA </t>
  </si>
  <si>
    <t xml:space="preserve">MALAGA BUSTAMANTE CARLOS </t>
  </si>
  <si>
    <t>201U0175</t>
  </si>
  <si>
    <t>201U0178</t>
  </si>
  <si>
    <t>201U0172</t>
  </si>
  <si>
    <t>201U0180</t>
  </si>
  <si>
    <t>201U0550</t>
  </si>
  <si>
    <t>201U0181</t>
  </si>
  <si>
    <t xml:space="preserve">XALA SILVA SILVIA </t>
  </si>
  <si>
    <t>201U0500</t>
  </si>
  <si>
    <t>171U0270</t>
  </si>
  <si>
    <t>201U0551</t>
  </si>
  <si>
    <t>201U0557</t>
  </si>
  <si>
    <t>191U0301</t>
  </si>
  <si>
    <t>201U0170</t>
  </si>
  <si>
    <t>201U0174</t>
  </si>
  <si>
    <t>201U0474</t>
  </si>
  <si>
    <t>201U0265</t>
  </si>
  <si>
    <t>181U0188</t>
  </si>
  <si>
    <t>191U0302</t>
  </si>
  <si>
    <t>201U471</t>
  </si>
  <si>
    <t>191U0308</t>
  </si>
  <si>
    <t>CHAPOL VENTURA LUIS JAIR</t>
  </si>
  <si>
    <t>DOMINGUEZ MARCIAL ANGIE MADAI</t>
  </si>
  <si>
    <t xml:space="preserve">GOMEZ HERNANDEZ MELANIE PALOMA </t>
  </si>
  <si>
    <t>QUINTANAR REYES ANGEL KALEB</t>
  </si>
  <si>
    <t xml:space="preserve">PEREZ ZAPOTL CITLALY YAMILE </t>
  </si>
  <si>
    <t>181U0329</t>
  </si>
  <si>
    <t xml:space="preserve">ZACARIAS ALVAREZ DAVID ENRIQUE </t>
  </si>
  <si>
    <t xml:space="preserve">SANCHEZ GARCIA MARLA IVETTE </t>
  </si>
  <si>
    <t xml:space="preserve">ABRAJAN OLEA AMERICA LITZANIA </t>
  </si>
  <si>
    <t>NUÑEZ CHAGALA JENNIFER</t>
  </si>
  <si>
    <t>201U0471</t>
  </si>
  <si>
    <t xml:space="preserve">QUINTANAR REYES ANGEL KALEB 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</si>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</sst>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8"/>
  <sheetViews>
    <sheetView topLeftCell="A28" zoomScaleNormal="100" workbookViewId="0">
      <selection activeCell="M39" sqref="M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24</v>
      </c>
      <c r="E4" s="24"/>
      <c r="F4" s="24"/>
      <c r="G4" s="24"/>
      <c r="I4" t="s">
        <v>1</v>
      </c>
      <c r="J4" s="29" t="s">
        <v>25</v>
      </c>
      <c r="K4" s="29"/>
      <c r="M4" t="s">
        <v>2</v>
      </c>
      <c r="N4" s="30">
        <v>45009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188</v>
      </c>
      <c r="E6" s="29"/>
      <c r="F6" s="29"/>
      <c r="G6" s="29"/>
      <c r="I6" s="18" t="s">
        <v>22</v>
      </c>
      <c r="J6" s="18"/>
      <c r="K6" s="19" t="s">
        <v>88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26</v>
      </c>
      <c r="D9" s="25" t="s">
        <v>27</v>
      </c>
      <c r="E9" s="25"/>
      <c r="F9" s="25"/>
      <c r="G9" s="25"/>
      <c r="H9" s="25"/>
      <c r="I9" s="25"/>
      <c r="J9" s="4">
        <v>70</v>
      </c>
      <c r="K9" s="4">
        <v>75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32.142857142857146</v>
      </c>
    </row>
    <row r="10" spans="2:18" x14ac:dyDescent="0.25">
      <c r="B10" s="6">
        <f>B9+1</f>
        <v>2</v>
      </c>
      <c r="C10" s="6" t="s">
        <v>28</v>
      </c>
      <c r="D10" s="25" t="s">
        <v>29</v>
      </c>
      <c r="E10" s="25"/>
      <c r="F10" s="25"/>
      <c r="G10" s="25"/>
      <c r="H10" s="25"/>
      <c r="I10" s="25"/>
      <c r="J10" s="4">
        <v>70</v>
      </c>
      <c r="K10" s="4">
        <v>75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32.142857142857146</v>
      </c>
    </row>
    <row r="11" spans="2:18" x14ac:dyDescent="0.25">
      <c r="B11" s="6">
        <f t="shared" ref="B11:B39" si="1">B10+1</f>
        <v>3</v>
      </c>
      <c r="C11" s="6" t="s">
        <v>30</v>
      </c>
      <c r="D11" s="25" t="s">
        <v>39</v>
      </c>
      <c r="E11" s="25"/>
      <c r="F11" s="25"/>
      <c r="G11" s="25"/>
      <c r="H11" s="25"/>
      <c r="I11" s="25"/>
      <c r="J11" s="4">
        <v>90</v>
      </c>
      <c r="K11" s="4">
        <v>92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38.857142857142854</v>
      </c>
    </row>
    <row r="12" spans="2:18" x14ac:dyDescent="0.25">
      <c r="B12" s="6">
        <f t="shared" si="1"/>
        <v>4</v>
      </c>
      <c r="C12" s="6" t="s">
        <v>31</v>
      </c>
      <c r="D12" s="25" t="s">
        <v>40</v>
      </c>
      <c r="E12" s="25"/>
      <c r="F12" s="25"/>
      <c r="G12" s="25"/>
      <c r="H12" s="25"/>
      <c r="I12" s="25"/>
      <c r="J12" s="4">
        <v>85</v>
      </c>
      <c r="K12" s="4">
        <v>88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37.571428571428569</v>
      </c>
    </row>
    <row r="13" spans="2:18" x14ac:dyDescent="0.25">
      <c r="B13" s="6">
        <f t="shared" si="1"/>
        <v>5</v>
      </c>
      <c r="C13" s="6" t="s">
        <v>32</v>
      </c>
      <c r="D13" s="25" t="s">
        <v>33</v>
      </c>
      <c r="E13" s="25"/>
      <c r="F13" s="25"/>
      <c r="G13" s="25"/>
      <c r="H13" s="25"/>
      <c r="I13" s="25"/>
      <c r="J13" s="4">
        <v>86</v>
      </c>
      <c r="K13" s="4">
        <v>88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37</v>
      </c>
    </row>
    <row r="14" spans="2:18" x14ac:dyDescent="0.25">
      <c r="B14" s="6">
        <f t="shared" si="1"/>
        <v>6</v>
      </c>
      <c r="C14" s="6" t="s">
        <v>34</v>
      </c>
      <c r="D14" s="25" t="s">
        <v>41</v>
      </c>
      <c r="E14" s="25"/>
      <c r="F14" s="25"/>
      <c r="G14" s="25"/>
      <c r="H14" s="25"/>
      <c r="I14" s="25"/>
      <c r="J14" s="4">
        <v>90</v>
      </c>
      <c r="K14" s="4">
        <v>90</v>
      </c>
      <c r="L14" s="4">
        <v>91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38.714285714285715</v>
      </c>
    </row>
    <row r="15" spans="2:18" x14ac:dyDescent="0.25">
      <c r="B15" s="6">
        <f t="shared" si="1"/>
        <v>7</v>
      </c>
      <c r="C15" s="6" t="s">
        <v>35</v>
      </c>
      <c r="D15" s="25" t="s">
        <v>42</v>
      </c>
      <c r="E15" s="25"/>
      <c r="F15" s="25"/>
      <c r="G15" s="25"/>
      <c r="H15" s="25"/>
      <c r="I15" s="25"/>
      <c r="J15" s="4">
        <v>85</v>
      </c>
      <c r="K15" s="4">
        <v>88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37.571428571428569</v>
      </c>
    </row>
    <row r="16" spans="2:18" x14ac:dyDescent="0.25">
      <c r="B16" s="6">
        <f t="shared" si="1"/>
        <v>8</v>
      </c>
      <c r="C16" s="6" t="s">
        <v>36</v>
      </c>
      <c r="D16" s="25" t="s">
        <v>43</v>
      </c>
      <c r="E16" s="25"/>
      <c r="F16" s="25"/>
      <c r="G16" s="25"/>
      <c r="H16" s="25"/>
      <c r="I16" s="25"/>
      <c r="J16" s="4">
        <v>82</v>
      </c>
      <c r="K16" s="4">
        <v>85</v>
      </c>
      <c r="L16" s="4">
        <v>88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36.428571428571431</v>
      </c>
    </row>
    <row r="17" spans="2:17" x14ac:dyDescent="0.25">
      <c r="B17" s="6">
        <f t="shared" si="1"/>
        <v>9</v>
      </c>
      <c r="C17" s="6" t="s">
        <v>37</v>
      </c>
      <c r="D17" s="25" t="s">
        <v>44</v>
      </c>
      <c r="E17" s="25"/>
      <c r="F17" s="25"/>
      <c r="G17" s="25"/>
      <c r="H17" s="25"/>
      <c r="I17" s="25"/>
      <c r="J17" s="4">
        <v>85</v>
      </c>
      <c r="K17" s="4">
        <v>86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37.285714285714285</v>
      </c>
    </row>
    <row r="18" spans="2:17" x14ac:dyDescent="0.25">
      <c r="B18" s="6">
        <f t="shared" si="1"/>
        <v>10</v>
      </c>
      <c r="C18" s="6" t="s">
        <v>38</v>
      </c>
      <c r="D18" s="25" t="s">
        <v>45</v>
      </c>
      <c r="E18" s="25"/>
      <c r="F18" s="25"/>
      <c r="G18" s="25"/>
      <c r="H18" s="25"/>
      <c r="I18" s="25"/>
      <c r="J18" s="4">
        <v>75</v>
      </c>
      <c r="K18" s="4">
        <v>80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17" x14ac:dyDescent="0.25">
      <c r="B19" s="6">
        <f t="shared" si="1"/>
        <v>11</v>
      </c>
      <c r="C19" s="6" t="s">
        <v>67</v>
      </c>
      <c r="D19" s="25" t="s">
        <v>46</v>
      </c>
      <c r="E19" s="25"/>
      <c r="F19" s="25"/>
      <c r="G19" s="25"/>
      <c r="H19" s="25"/>
      <c r="I19" s="25"/>
      <c r="J19" s="4">
        <v>72</v>
      </c>
      <c r="K19" s="4">
        <v>75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32.428571428571431</v>
      </c>
    </row>
    <row r="20" spans="2:17" x14ac:dyDescent="0.25">
      <c r="B20" s="6">
        <f t="shared" si="1"/>
        <v>12</v>
      </c>
      <c r="C20" s="6" t="s">
        <v>68</v>
      </c>
      <c r="D20" s="25" t="s">
        <v>47</v>
      </c>
      <c r="E20" s="25"/>
      <c r="F20" s="25"/>
      <c r="G20" s="25"/>
      <c r="H20" s="25"/>
      <c r="I20" s="25"/>
      <c r="J20" s="4">
        <v>88</v>
      </c>
      <c r="K20" s="4">
        <v>85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37.571428571428569</v>
      </c>
    </row>
    <row r="21" spans="2:17" x14ac:dyDescent="0.25">
      <c r="B21" s="6">
        <f t="shared" si="1"/>
        <v>13</v>
      </c>
      <c r="C21" s="6" t="s">
        <v>69</v>
      </c>
      <c r="D21" s="25" t="s">
        <v>48</v>
      </c>
      <c r="E21" s="25"/>
      <c r="F21" s="25"/>
      <c r="G21" s="25"/>
      <c r="H21" s="25"/>
      <c r="I21" s="25"/>
      <c r="J21" s="4">
        <v>88</v>
      </c>
      <c r="K21" s="4">
        <v>85</v>
      </c>
      <c r="L21" s="4">
        <v>88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37.285714285714285</v>
      </c>
    </row>
    <row r="22" spans="2:17" x14ac:dyDescent="0.25">
      <c r="B22" s="6">
        <f t="shared" si="1"/>
        <v>14</v>
      </c>
      <c r="C22" s="6" t="s">
        <v>70</v>
      </c>
      <c r="D22" s="25" t="s">
        <v>49</v>
      </c>
      <c r="E22" s="25"/>
      <c r="F22" s="25"/>
      <c r="G22" s="25"/>
      <c r="H22" s="25"/>
      <c r="I22" s="25"/>
      <c r="J22" s="4">
        <v>88</v>
      </c>
      <c r="K22" s="4">
        <v>90</v>
      </c>
      <c r="L22" s="4">
        <v>88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38</v>
      </c>
    </row>
    <row r="23" spans="2:17" x14ac:dyDescent="0.25">
      <c r="B23" s="6">
        <f t="shared" si="1"/>
        <v>15</v>
      </c>
      <c r="C23" s="6" t="s">
        <v>71</v>
      </c>
      <c r="D23" s="25" t="s">
        <v>50</v>
      </c>
      <c r="E23" s="25"/>
      <c r="F23" s="25"/>
      <c r="G23" s="25"/>
      <c r="H23" s="25"/>
      <c r="I23" s="25"/>
      <c r="J23" s="4">
        <v>90</v>
      </c>
      <c r="K23" s="4">
        <v>90</v>
      </c>
      <c r="L23" s="4">
        <v>92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38.857142857142854</v>
      </c>
    </row>
    <row r="24" spans="2:17" x14ac:dyDescent="0.25">
      <c r="B24" s="6">
        <f t="shared" si="1"/>
        <v>16</v>
      </c>
      <c r="C24" s="6" t="s">
        <v>72</v>
      </c>
      <c r="D24" s="25" t="s">
        <v>51</v>
      </c>
      <c r="E24" s="25"/>
      <c r="F24" s="25"/>
      <c r="G24" s="25"/>
      <c r="H24" s="25"/>
      <c r="I24" s="25"/>
      <c r="J24" s="4">
        <v>88</v>
      </c>
      <c r="K24" s="4">
        <v>80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36.142857142857146</v>
      </c>
    </row>
    <row r="25" spans="2:17" x14ac:dyDescent="0.25">
      <c r="B25" s="6">
        <f t="shared" si="1"/>
        <v>17</v>
      </c>
      <c r="C25" s="6" t="s">
        <v>73</v>
      </c>
      <c r="D25" s="25" t="s">
        <v>52</v>
      </c>
      <c r="E25" s="25"/>
      <c r="F25" s="25"/>
      <c r="G25" s="25"/>
      <c r="H25" s="25"/>
      <c r="I25" s="25"/>
      <c r="J25" s="4">
        <v>80</v>
      </c>
      <c r="K25" s="4">
        <v>88</v>
      </c>
      <c r="L25" s="4">
        <v>85</v>
      </c>
      <c r="M25" s="4"/>
      <c r="N25" s="4"/>
      <c r="O25" s="4"/>
      <c r="P25" s="4"/>
      <c r="Q25" s="10">
        <f t="shared" si="0"/>
        <v>36.142857142857146</v>
      </c>
    </row>
    <row r="26" spans="2:17" x14ac:dyDescent="0.25">
      <c r="B26" s="6">
        <f t="shared" si="1"/>
        <v>18</v>
      </c>
      <c r="C26" s="6" t="s">
        <v>74</v>
      </c>
      <c r="D26" s="25" t="s">
        <v>53</v>
      </c>
      <c r="E26" s="25"/>
      <c r="F26" s="25"/>
      <c r="G26" s="25"/>
      <c r="H26" s="25"/>
      <c r="I26" s="25"/>
      <c r="J26" s="4">
        <v>81</v>
      </c>
      <c r="K26" s="4">
        <v>80</v>
      </c>
      <c r="L26" s="4">
        <v>85</v>
      </c>
      <c r="M26" s="4"/>
      <c r="N26" s="4"/>
      <c r="O26" s="4"/>
      <c r="P26" s="4"/>
      <c r="Q26" s="10">
        <f t="shared" si="0"/>
        <v>35.142857142857146</v>
      </c>
    </row>
    <row r="27" spans="2:17" x14ac:dyDescent="0.25">
      <c r="B27" s="6">
        <f t="shared" si="1"/>
        <v>19</v>
      </c>
      <c r="C27" s="6" t="s">
        <v>84</v>
      </c>
      <c r="D27" s="25" t="s">
        <v>54</v>
      </c>
      <c r="E27" s="25"/>
      <c r="F27" s="25"/>
      <c r="G27" s="25"/>
      <c r="H27" s="25"/>
      <c r="I27" s="25"/>
      <c r="J27" s="4">
        <v>75</v>
      </c>
      <c r="K27" s="4">
        <v>77</v>
      </c>
      <c r="L27" s="4">
        <v>80</v>
      </c>
      <c r="M27" s="4"/>
      <c r="N27" s="4"/>
      <c r="O27" s="4"/>
      <c r="P27" s="4"/>
      <c r="Q27" s="10">
        <f t="shared" si="0"/>
        <v>33.142857142857146</v>
      </c>
    </row>
    <row r="28" spans="2:17" x14ac:dyDescent="0.25">
      <c r="B28" s="6">
        <f t="shared" si="1"/>
        <v>20</v>
      </c>
      <c r="C28" s="6" t="s">
        <v>75</v>
      </c>
      <c r="D28" s="25" t="s">
        <v>55</v>
      </c>
      <c r="E28" s="25"/>
      <c r="F28" s="25"/>
      <c r="G28" s="25"/>
      <c r="H28" s="25"/>
      <c r="I28" s="25"/>
      <c r="J28" s="4">
        <v>85</v>
      </c>
      <c r="K28" s="4">
        <v>80</v>
      </c>
      <c r="L28" s="4">
        <v>88</v>
      </c>
      <c r="M28" s="4"/>
      <c r="N28" s="4"/>
      <c r="O28" s="4"/>
      <c r="P28" s="4"/>
      <c r="Q28" s="10">
        <f t="shared" si="0"/>
        <v>36.142857142857146</v>
      </c>
    </row>
    <row r="29" spans="2:17" x14ac:dyDescent="0.25">
      <c r="B29" s="6">
        <f t="shared" si="1"/>
        <v>21</v>
      </c>
      <c r="C29" s="6" t="s">
        <v>76</v>
      </c>
      <c r="D29" s="25" t="s">
        <v>56</v>
      </c>
      <c r="E29" s="25"/>
      <c r="F29" s="25"/>
      <c r="G29" s="25"/>
      <c r="H29" s="25"/>
      <c r="I29" s="25"/>
      <c r="J29" s="4">
        <v>80</v>
      </c>
      <c r="K29" s="4">
        <v>85</v>
      </c>
      <c r="L29" s="4">
        <v>90</v>
      </c>
      <c r="M29" s="4"/>
      <c r="N29" s="4"/>
      <c r="O29" s="4"/>
      <c r="P29" s="4"/>
      <c r="Q29" s="10">
        <f t="shared" si="0"/>
        <v>36.428571428571431</v>
      </c>
    </row>
    <row r="30" spans="2:17" x14ac:dyDescent="0.25">
      <c r="B30" s="6">
        <f t="shared" si="1"/>
        <v>22</v>
      </c>
      <c r="C30" s="6" t="s">
        <v>83</v>
      </c>
      <c r="D30" s="25" t="s">
        <v>57</v>
      </c>
      <c r="E30" s="25"/>
      <c r="F30" s="25"/>
      <c r="G30" s="25"/>
      <c r="H30" s="25"/>
      <c r="I30" s="25"/>
      <c r="J30" s="4">
        <v>75</v>
      </c>
      <c r="K30" s="4">
        <v>80</v>
      </c>
      <c r="L30" s="4">
        <v>88</v>
      </c>
      <c r="M30" s="4"/>
      <c r="N30" s="4"/>
      <c r="O30" s="4"/>
      <c r="P30" s="4"/>
      <c r="Q30" s="10">
        <f t="shared" si="0"/>
        <v>34.714285714285715</v>
      </c>
    </row>
    <row r="31" spans="2:17" x14ac:dyDescent="0.25">
      <c r="B31" s="6">
        <f t="shared" si="1"/>
        <v>23</v>
      </c>
      <c r="C31" s="6" t="s">
        <v>77</v>
      </c>
      <c r="D31" s="25" t="s">
        <v>58</v>
      </c>
      <c r="E31" s="25"/>
      <c r="F31" s="25"/>
      <c r="G31" s="25"/>
      <c r="H31" s="25"/>
      <c r="I31" s="25"/>
      <c r="J31" s="4">
        <v>80</v>
      </c>
      <c r="K31" s="4">
        <v>80</v>
      </c>
      <c r="L31" s="4">
        <v>85</v>
      </c>
      <c r="M31" s="4"/>
      <c r="N31" s="4"/>
      <c r="O31" s="4"/>
      <c r="P31" s="4"/>
      <c r="Q31" s="10">
        <f t="shared" si="0"/>
        <v>35</v>
      </c>
    </row>
    <row r="32" spans="2:17" x14ac:dyDescent="0.25">
      <c r="B32" s="6">
        <f t="shared" si="1"/>
        <v>24</v>
      </c>
      <c r="C32" s="6" t="s">
        <v>78</v>
      </c>
      <c r="D32" s="25" t="s">
        <v>59</v>
      </c>
      <c r="E32" s="25"/>
      <c r="F32" s="25"/>
      <c r="G32" s="25"/>
      <c r="H32" s="25"/>
      <c r="I32" s="25"/>
      <c r="J32" s="4">
        <v>85</v>
      </c>
      <c r="K32" s="4">
        <v>80</v>
      </c>
      <c r="L32" s="4">
        <v>88</v>
      </c>
      <c r="M32" s="4"/>
      <c r="N32" s="4"/>
      <c r="O32" s="4"/>
      <c r="P32" s="4"/>
      <c r="Q32" s="10">
        <f t="shared" si="0"/>
        <v>36.142857142857146</v>
      </c>
    </row>
    <row r="33" spans="2:17" x14ac:dyDescent="0.25">
      <c r="B33" s="6">
        <f t="shared" si="1"/>
        <v>25</v>
      </c>
      <c r="C33" s="6" t="s">
        <v>79</v>
      </c>
      <c r="D33" s="25" t="s">
        <v>60</v>
      </c>
      <c r="E33" s="25"/>
      <c r="F33" s="25"/>
      <c r="G33" s="25"/>
      <c r="H33" s="25"/>
      <c r="I33" s="25"/>
      <c r="J33" s="4">
        <v>93</v>
      </c>
      <c r="K33" s="17">
        <v>90</v>
      </c>
      <c r="L33" s="4">
        <v>92</v>
      </c>
      <c r="M33" s="4"/>
      <c r="N33" s="4"/>
      <c r="O33" s="4"/>
      <c r="P33" s="4"/>
      <c r="Q33" s="10">
        <f t="shared" si="0"/>
        <v>39.285714285714285</v>
      </c>
    </row>
    <row r="34" spans="2:17" x14ac:dyDescent="0.25">
      <c r="B34" s="6">
        <f t="shared" si="1"/>
        <v>26</v>
      </c>
      <c r="C34" s="6" t="s">
        <v>80</v>
      </c>
      <c r="D34" s="25" t="s">
        <v>61</v>
      </c>
      <c r="E34" s="25"/>
      <c r="F34" s="25"/>
      <c r="G34" s="25"/>
      <c r="H34" s="25"/>
      <c r="I34" s="25"/>
      <c r="J34" s="4">
        <v>80</v>
      </c>
      <c r="K34" s="4">
        <v>85</v>
      </c>
      <c r="L34" s="4">
        <v>88</v>
      </c>
      <c r="M34" s="4"/>
      <c r="N34" s="4"/>
      <c r="O34" s="4"/>
      <c r="P34" s="4"/>
      <c r="Q34" s="10">
        <f t="shared" si="0"/>
        <v>36.142857142857146</v>
      </c>
    </row>
    <row r="35" spans="2:17" x14ac:dyDescent="0.25">
      <c r="B35" s="6">
        <f t="shared" si="1"/>
        <v>27</v>
      </c>
      <c r="C35" s="6" t="s">
        <v>81</v>
      </c>
      <c r="D35" s="25" t="s">
        <v>62</v>
      </c>
      <c r="E35" s="25"/>
      <c r="F35" s="25"/>
      <c r="G35" s="25"/>
      <c r="H35" s="25"/>
      <c r="I35" s="25"/>
      <c r="J35" s="4">
        <v>90</v>
      </c>
      <c r="K35" s="4">
        <v>92</v>
      </c>
      <c r="L35" s="4">
        <v>95</v>
      </c>
      <c r="M35" s="4"/>
      <c r="N35" s="4"/>
      <c r="O35" s="4"/>
      <c r="P35" s="4"/>
      <c r="Q35" s="10">
        <f t="shared" si="0"/>
        <v>39.571428571428569</v>
      </c>
    </row>
    <row r="36" spans="2:17" x14ac:dyDescent="0.25">
      <c r="B36" s="6">
        <f t="shared" si="1"/>
        <v>28</v>
      </c>
      <c r="C36" s="6" t="s">
        <v>82</v>
      </c>
      <c r="D36" s="25" t="s">
        <v>63</v>
      </c>
      <c r="E36" s="25"/>
      <c r="F36" s="25"/>
      <c r="G36" s="25"/>
      <c r="H36" s="25"/>
      <c r="I36" s="25"/>
      <c r="J36" s="4">
        <v>70</v>
      </c>
      <c r="K36" s="4">
        <v>75</v>
      </c>
      <c r="L36" s="4">
        <v>77</v>
      </c>
      <c r="M36" s="4"/>
      <c r="N36" s="4"/>
      <c r="O36" s="4"/>
      <c r="P36" s="4"/>
      <c r="Q36" s="10">
        <f t="shared" si="0"/>
        <v>31.714285714285715</v>
      </c>
    </row>
    <row r="37" spans="2:17" x14ac:dyDescent="0.25">
      <c r="B37" s="6">
        <f t="shared" si="1"/>
        <v>29</v>
      </c>
      <c r="C37" s="6" t="s">
        <v>85</v>
      </c>
      <c r="D37" s="25" t="s">
        <v>64</v>
      </c>
      <c r="E37" s="25"/>
      <c r="F37" s="25"/>
      <c r="G37" s="25"/>
      <c r="H37" s="25"/>
      <c r="I37" s="25"/>
      <c r="J37" s="4">
        <v>70</v>
      </c>
      <c r="K37" s="4">
        <v>75</v>
      </c>
      <c r="L37" s="4">
        <v>77</v>
      </c>
      <c r="M37" s="4"/>
      <c r="N37" s="4"/>
      <c r="O37" s="4"/>
      <c r="P37" s="4"/>
      <c r="Q37" s="10">
        <f t="shared" si="0"/>
        <v>31.714285714285715</v>
      </c>
    </row>
    <row r="38" spans="2:17" x14ac:dyDescent="0.25">
      <c r="B38" s="6">
        <f t="shared" si="1"/>
        <v>30</v>
      </c>
      <c r="C38" s="6" t="s">
        <v>86</v>
      </c>
      <c r="D38" s="25" t="s">
        <v>65</v>
      </c>
      <c r="E38" s="25"/>
      <c r="F38" s="25"/>
      <c r="G38" s="25"/>
      <c r="H38" s="25"/>
      <c r="I38" s="25"/>
      <c r="J38" s="4">
        <v>88</v>
      </c>
      <c r="K38" s="4">
        <v>88</v>
      </c>
      <c r="L38" s="4">
        <v>90</v>
      </c>
      <c r="M38" s="4"/>
      <c r="N38" s="4"/>
      <c r="O38" s="4"/>
      <c r="P38" s="4"/>
      <c r="Q38" s="10">
        <f t="shared" si="0"/>
        <v>38</v>
      </c>
    </row>
    <row r="39" spans="2:17" x14ac:dyDescent="0.25">
      <c r="B39" s="6">
        <f t="shared" si="1"/>
        <v>31</v>
      </c>
      <c r="C39" s="6" t="s">
        <v>87</v>
      </c>
      <c r="D39" s="25" t="s">
        <v>66</v>
      </c>
      <c r="E39" s="25"/>
      <c r="F39" s="25"/>
      <c r="G39" s="25"/>
      <c r="H39" s="25"/>
      <c r="I39" s="25"/>
      <c r="J39" s="4">
        <v>90</v>
      </c>
      <c r="K39" s="4">
        <v>93</v>
      </c>
      <c r="L39" s="4">
        <v>90</v>
      </c>
      <c r="M39" s="4"/>
      <c r="N39" s="4"/>
      <c r="O39" s="4"/>
      <c r="P39" s="4"/>
      <c r="Q39" s="10">
        <f t="shared" si="0"/>
        <v>39</v>
      </c>
    </row>
    <row r="40" spans="2:17" x14ac:dyDescent="0.25">
      <c r="C40" s="18"/>
      <c r="D40" s="18"/>
      <c r="E40" s="1"/>
      <c r="H40" s="21" t="s">
        <v>19</v>
      </c>
      <c r="I40" s="21"/>
      <c r="J40" s="11">
        <f>COUNTIF(J9:J39,"&gt;=70")</f>
        <v>31</v>
      </c>
      <c r="K40" s="11">
        <f t="shared" ref="K40:Q40" si="2">COUNTIF(K9:K39,"&gt;=70")</f>
        <v>31</v>
      </c>
      <c r="L40" s="11">
        <f t="shared" si="2"/>
        <v>31</v>
      </c>
      <c r="M40" s="11">
        <f t="shared" si="2"/>
        <v>0</v>
      </c>
      <c r="N40" s="11">
        <f t="shared" si="2"/>
        <v>0</v>
      </c>
      <c r="O40" s="11">
        <f t="shared" si="2"/>
        <v>0</v>
      </c>
      <c r="P40" s="11">
        <f t="shared" si="2"/>
        <v>0</v>
      </c>
      <c r="Q40" s="15">
        <f t="shared" si="2"/>
        <v>0</v>
      </c>
    </row>
    <row r="41" spans="2:17" x14ac:dyDescent="0.25">
      <c r="C41" s="18"/>
      <c r="D41" s="18"/>
      <c r="E41" s="8"/>
      <c r="H41" s="22" t="s">
        <v>20</v>
      </c>
      <c r="I41" s="22"/>
      <c r="J41" s="12">
        <f t="shared" ref="J41:Q41" si="3">COUNTIF(J9:J39,"&lt;70")</f>
        <v>0</v>
      </c>
      <c r="K41" s="12">
        <f t="shared" si="3"/>
        <v>0</v>
      </c>
      <c r="L41" s="12">
        <f t="shared" si="3"/>
        <v>0</v>
      </c>
      <c r="M41" s="12">
        <f t="shared" si="3"/>
        <v>16</v>
      </c>
      <c r="N41" s="12">
        <f t="shared" si="3"/>
        <v>16</v>
      </c>
      <c r="O41" s="12">
        <f t="shared" si="3"/>
        <v>16</v>
      </c>
      <c r="P41" s="12">
        <f t="shared" si="3"/>
        <v>16</v>
      </c>
      <c r="Q41" s="12">
        <f t="shared" si="3"/>
        <v>31</v>
      </c>
    </row>
    <row r="42" spans="2:17" x14ac:dyDescent="0.25">
      <c r="C42" s="18"/>
      <c r="D42" s="18"/>
      <c r="E42" s="18"/>
      <c r="H42" s="22" t="s">
        <v>21</v>
      </c>
      <c r="I42" s="22"/>
      <c r="J42" s="12">
        <f>COUNT(J9:J39)</f>
        <v>31</v>
      </c>
      <c r="K42" s="12">
        <f t="shared" ref="K42:Q42" si="4">COUNT(K9:K39)</f>
        <v>31</v>
      </c>
      <c r="L42" s="12">
        <f t="shared" si="4"/>
        <v>31</v>
      </c>
      <c r="M42" s="12">
        <f t="shared" si="4"/>
        <v>16</v>
      </c>
      <c r="N42" s="12">
        <f t="shared" si="4"/>
        <v>16</v>
      </c>
      <c r="O42" s="12">
        <f t="shared" si="4"/>
        <v>16</v>
      </c>
      <c r="P42" s="12">
        <f t="shared" si="4"/>
        <v>16</v>
      </c>
      <c r="Q42" s="12">
        <f t="shared" si="4"/>
        <v>31</v>
      </c>
    </row>
    <row r="43" spans="2:17" x14ac:dyDescent="0.25">
      <c r="C43" s="18"/>
      <c r="D43" s="18"/>
      <c r="E43" s="1"/>
      <c r="H43" s="23" t="s">
        <v>16</v>
      </c>
      <c r="I43" s="23"/>
      <c r="J43" s="13">
        <f>J40/J42</f>
        <v>1</v>
      </c>
      <c r="K43" s="14">
        <f t="shared" ref="K43:Q43" si="5">K40/K42</f>
        <v>1</v>
      </c>
      <c r="L43" s="14">
        <f t="shared" si="5"/>
        <v>1</v>
      </c>
      <c r="M43" s="14">
        <f t="shared" si="5"/>
        <v>0</v>
      </c>
      <c r="N43" s="14">
        <f t="shared" si="5"/>
        <v>0</v>
      </c>
      <c r="O43" s="14">
        <f t="shared" si="5"/>
        <v>0</v>
      </c>
      <c r="P43" s="14">
        <f t="shared" si="5"/>
        <v>0</v>
      </c>
      <c r="Q43" s="14">
        <f t="shared" si="5"/>
        <v>0</v>
      </c>
    </row>
    <row r="44" spans="2:17" x14ac:dyDescent="0.25">
      <c r="C44" s="18"/>
      <c r="D44" s="18"/>
      <c r="E44" s="1"/>
      <c r="H44" s="23" t="s">
        <v>17</v>
      </c>
      <c r="I44" s="23"/>
      <c r="J44" s="13">
        <f>J41/J42</f>
        <v>0</v>
      </c>
      <c r="K44" s="13">
        <f t="shared" ref="K44:Q44" si="6">K41/K42</f>
        <v>0</v>
      </c>
      <c r="L44" s="14">
        <f t="shared" si="6"/>
        <v>0</v>
      </c>
      <c r="M44" s="14">
        <f t="shared" si="6"/>
        <v>1</v>
      </c>
      <c r="N44" s="14">
        <f t="shared" si="6"/>
        <v>1</v>
      </c>
      <c r="O44" s="14">
        <f t="shared" si="6"/>
        <v>1</v>
      </c>
      <c r="P44" s="14">
        <f t="shared" si="6"/>
        <v>1</v>
      </c>
      <c r="Q44" s="14">
        <f t="shared" si="6"/>
        <v>1</v>
      </c>
    </row>
    <row r="45" spans="2:17" x14ac:dyDescent="0.25">
      <c r="C45" s="18"/>
      <c r="D45" s="18"/>
      <c r="E45" s="8"/>
    </row>
    <row r="46" spans="2:17" x14ac:dyDescent="0.25">
      <c r="C46" s="1"/>
      <c r="D46" s="1"/>
      <c r="E46" s="8"/>
    </row>
    <row r="47" spans="2:17" x14ac:dyDescent="0.25">
      <c r="J47" s="27"/>
      <c r="K47" s="27"/>
      <c r="L47" s="27"/>
      <c r="M47" s="27"/>
      <c r="N47" s="27"/>
      <c r="O47" s="27"/>
      <c r="P47" s="27"/>
    </row>
    <row r="48" spans="2:17" x14ac:dyDescent="0.25">
      <c r="J48" s="26" t="s">
        <v>18</v>
      </c>
      <c r="K48" s="26"/>
      <c r="L48" s="26"/>
      <c r="M48" s="26"/>
      <c r="N48" s="26"/>
      <c r="O48" s="26"/>
      <c r="P48" s="26"/>
    </row>
  </sheetData>
  <mergeCells count="53">
    <mergeCell ref="D31:I31"/>
    <mergeCell ref="D32:I32"/>
    <mergeCell ref="D33:I33"/>
    <mergeCell ref="D34:I34"/>
    <mergeCell ref="D39:I39"/>
    <mergeCell ref="B2:P2"/>
    <mergeCell ref="D25:I25"/>
    <mergeCell ref="D26:I26"/>
    <mergeCell ref="D27:I27"/>
    <mergeCell ref="D28:I28"/>
    <mergeCell ref="D20:I20"/>
    <mergeCell ref="D21:I21"/>
    <mergeCell ref="D22:I22"/>
    <mergeCell ref="D23:I23"/>
    <mergeCell ref="D24:I24"/>
    <mergeCell ref="J4:K4"/>
    <mergeCell ref="N4:O4"/>
    <mergeCell ref="D6:G6"/>
    <mergeCell ref="D8:I8"/>
    <mergeCell ref="D19:I19"/>
    <mergeCell ref="D9:I9"/>
    <mergeCell ref="D18:I18"/>
    <mergeCell ref="J48:P48"/>
    <mergeCell ref="C41:D41"/>
    <mergeCell ref="J47:P47"/>
    <mergeCell ref="D10:I10"/>
    <mergeCell ref="D11:I11"/>
    <mergeCell ref="D12:I12"/>
    <mergeCell ref="D13:I13"/>
    <mergeCell ref="D14:I14"/>
    <mergeCell ref="D29:I29"/>
    <mergeCell ref="D35:I35"/>
    <mergeCell ref="D36:I36"/>
    <mergeCell ref="D37:I37"/>
    <mergeCell ref="D38:I38"/>
    <mergeCell ref="C40:D40"/>
    <mergeCell ref="D30:I30"/>
    <mergeCell ref="I6:J6"/>
    <mergeCell ref="K6:P6"/>
    <mergeCell ref="C3:P3"/>
    <mergeCell ref="C44:D44"/>
    <mergeCell ref="C45:D45"/>
    <mergeCell ref="C43:D43"/>
    <mergeCell ref="C42:E42"/>
    <mergeCell ref="H40:I40"/>
    <mergeCell ref="H41:I41"/>
    <mergeCell ref="H42:I42"/>
    <mergeCell ref="H43:I43"/>
    <mergeCell ref="H44:I44"/>
    <mergeCell ref="D4:G4"/>
    <mergeCell ref="D15:I15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1"/>
  <sheetViews>
    <sheetView topLeftCell="A30" zoomScaleNormal="100" workbookViewId="0">
      <selection activeCell="S44" sqref="S4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139</v>
      </c>
      <c r="E4" s="24"/>
      <c r="F4" s="24"/>
      <c r="G4" s="24"/>
      <c r="I4" t="s">
        <v>1</v>
      </c>
      <c r="J4" s="29" t="s">
        <v>140</v>
      </c>
      <c r="K4" s="29"/>
      <c r="M4" t="s">
        <v>2</v>
      </c>
      <c r="N4" s="30">
        <v>45009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188</v>
      </c>
      <c r="E6" s="29"/>
      <c r="F6" s="29"/>
      <c r="G6" s="29"/>
      <c r="I6" s="18" t="s">
        <v>22</v>
      </c>
      <c r="J6" s="18"/>
      <c r="K6" s="19" t="s">
        <v>141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4" t="s">
        <v>26</v>
      </c>
      <c r="D9" s="32" t="s">
        <v>184</v>
      </c>
      <c r="E9" s="33"/>
      <c r="F9" s="33"/>
      <c r="G9" s="33"/>
      <c r="H9" s="33"/>
      <c r="I9" s="34"/>
      <c r="J9" s="4">
        <v>70</v>
      </c>
      <c r="K9" s="4">
        <v>70</v>
      </c>
      <c r="L9" s="4">
        <v>70</v>
      </c>
      <c r="M9" s="4"/>
      <c r="N9" s="4"/>
      <c r="O9" s="4"/>
      <c r="P9" s="4"/>
      <c r="Q9" s="16" t="e">
        <f>SUM(J9:P9/7)</f>
        <v>#VALUE!</v>
      </c>
    </row>
    <row r="10" spans="2:18" x14ac:dyDescent="0.25">
      <c r="B10" s="6">
        <f>B9+1</f>
        <v>2</v>
      </c>
      <c r="C10" s="6" t="s">
        <v>28</v>
      </c>
      <c r="D10" s="25" t="s">
        <v>29</v>
      </c>
      <c r="E10" s="25"/>
      <c r="F10" s="25"/>
      <c r="G10" s="25"/>
      <c r="H10" s="25"/>
      <c r="I10" s="25"/>
      <c r="J10" s="4">
        <v>70</v>
      </c>
      <c r="K10" s="4">
        <v>75</v>
      </c>
      <c r="L10" s="4">
        <v>77</v>
      </c>
      <c r="M10" s="4">
        <v>0</v>
      </c>
      <c r="N10" s="4">
        <v>0</v>
      </c>
      <c r="O10" s="4">
        <v>0</v>
      </c>
      <c r="P10" s="4">
        <v>0</v>
      </c>
      <c r="Q10" s="10">
        <f>SUM(J10:P10)/7</f>
        <v>31.714285714285715</v>
      </c>
    </row>
    <row r="11" spans="2:18" x14ac:dyDescent="0.25">
      <c r="B11" s="6">
        <f t="shared" ref="B11:B42" si="0">B10+1</f>
        <v>3</v>
      </c>
      <c r="C11" s="6" t="s">
        <v>135</v>
      </c>
      <c r="D11" s="25" t="s">
        <v>89</v>
      </c>
      <c r="E11" s="25"/>
      <c r="F11" s="25"/>
      <c r="G11" s="25"/>
      <c r="H11" s="25"/>
      <c r="I11" s="25"/>
      <c r="J11" s="4">
        <v>94</v>
      </c>
      <c r="K11" s="4">
        <v>93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42" si="1">SUM(J11:P11)/7</f>
        <v>39.571428571428569</v>
      </c>
    </row>
    <row r="12" spans="2:18" x14ac:dyDescent="0.25">
      <c r="B12" s="6">
        <f t="shared" si="0"/>
        <v>4</v>
      </c>
      <c r="C12" s="6" t="s">
        <v>136</v>
      </c>
      <c r="D12" s="25" t="s">
        <v>90</v>
      </c>
      <c r="E12" s="25"/>
      <c r="F12" s="25"/>
      <c r="G12" s="25"/>
      <c r="H12" s="25"/>
      <c r="I12" s="25"/>
      <c r="J12" s="4">
        <v>100</v>
      </c>
      <c r="K12" s="4">
        <v>98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1"/>
        <v>41.857142857142854</v>
      </c>
    </row>
    <row r="13" spans="2:18" x14ac:dyDescent="0.25">
      <c r="B13" s="6">
        <f t="shared" si="0"/>
        <v>5</v>
      </c>
      <c r="C13" s="6" t="s">
        <v>137</v>
      </c>
      <c r="D13" s="25" t="s">
        <v>91</v>
      </c>
      <c r="E13" s="25"/>
      <c r="F13" s="25"/>
      <c r="G13" s="25"/>
      <c r="H13" s="25"/>
      <c r="I13" s="25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1"/>
        <v>42.857142857142854</v>
      </c>
    </row>
    <row r="14" spans="2:18" x14ac:dyDescent="0.25">
      <c r="B14" s="6">
        <f t="shared" si="0"/>
        <v>6</v>
      </c>
      <c r="C14" s="6" t="s">
        <v>138</v>
      </c>
      <c r="D14" s="25" t="s">
        <v>92</v>
      </c>
      <c r="E14" s="25"/>
      <c r="F14" s="25"/>
      <c r="G14" s="25"/>
      <c r="H14" s="25"/>
      <c r="I14" s="25"/>
      <c r="J14" s="4">
        <v>70</v>
      </c>
      <c r="K14" s="4">
        <v>70</v>
      </c>
      <c r="L14" s="4">
        <v>75</v>
      </c>
      <c r="M14" s="4">
        <v>0</v>
      </c>
      <c r="N14" s="4">
        <v>0</v>
      </c>
      <c r="O14" s="4">
        <v>0</v>
      </c>
      <c r="P14" s="4">
        <v>0</v>
      </c>
      <c r="Q14" s="10">
        <f t="shared" si="1"/>
        <v>30.714285714285715</v>
      </c>
    </row>
    <row r="15" spans="2:18" x14ac:dyDescent="0.25">
      <c r="B15" s="6">
        <f t="shared" si="0"/>
        <v>7</v>
      </c>
      <c r="C15" s="6" t="s">
        <v>38</v>
      </c>
      <c r="D15" s="25" t="s">
        <v>153</v>
      </c>
      <c r="E15" s="25"/>
      <c r="F15" s="25"/>
      <c r="G15" s="25"/>
      <c r="H15" s="25"/>
      <c r="I15" s="25"/>
      <c r="J15" s="4">
        <v>75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1"/>
        <v>30.714285714285715</v>
      </c>
    </row>
    <row r="16" spans="2:18" x14ac:dyDescent="0.25">
      <c r="B16" s="6">
        <f t="shared" si="0"/>
        <v>8</v>
      </c>
      <c r="C16" s="6" t="s">
        <v>133</v>
      </c>
      <c r="D16" s="25" t="s">
        <v>93</v>
      </c>
      <c r="E16" s="25"/>
      <c r="F16" s="25"/>
      <c r="G16" s="25"/>
      <c r="H16" s="25"/>
      <c r="I16" s="25"/>
      <c r="J16" s="4">
        <v>93</v>
      </c>
      <c r="K16" s="4">
        <v>90</v>
      </c>
      <c r="L16" s="4">
        <v>93</v>
      </c>
      <c r="M16" s="4">
        <v>0</v>
      </c>
      <c r="N16" s="4">
        <v>0</v>
      </c>
      <c r="O16" s="4">
        <v>0</v>
      </c>
      <c r="P16" s="4">
        <v>0</v>
      </c>
      <c r="Q16" s="10">
        <f t="shared" si="1"/>
        <v>39.428571428571431</v>
      </c>
    </row>
    <row r="17" spans="2:17" x14ac:dyDescent="0.25">
      <c r="B17" s="6">
        <f t="shared" si="0"/>
        <v>9</v>
      </c>
      <c r="C17" s="6" t="s">
        <v>134</v>
      </c>
      <c r="D17" s="25" t="s">
        <v>94</v>
      </c>
      <c r="E17" s="25"/>
      <c r="F17" s="25"/>
      <c r="G17" s="25"/>
      <c r="H17" s="25"/>
      <c r="I17" s="25"/>
      <c r="J17" s="4">
        <v>94</v>
      </c>
      <c r="K17" s="4">
        <v>95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1"/>
        <v>39.857142857142854</v>
      </c>
    </row>
    <row r="18" spans="2:17" x14ac:dyDescent="0.25">
      <c r="B18" s="6">
        <f t="shared" si="0"/>
        <v>10</v>
      </c>
      <c r="C18" s="6" t="s">
        <v>67</v>
      </c>
      <c r="D18" s="25" t="s">
        <v>112</v>
      </c>
      <c r="E18" s="25"/>
      <c r="F18" s="25"/>
      <c r="G18" s="25"/>
      <c r="H18" s="25"/>
      <c r="I18" s="25"/>
      <c r="J18" s="4">
        <v>76</v>
      </c>
      <c r="K18" s="4">
        <v>80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1"/>
        <v>34.428571428571431</v>
      </c>
    </row>
    <row r="19" spans="2:17" x14ac:dyDescent="0.25">
      <c r="B19" s="6">
        <f t="shared" si="0"/>
        <v>11</v>
      </c>
      <c r="C19" s="6" t="s">
        <v>69</v>
      </c>
      <c r="D19" s="25" t="s">
        <v>48</v>
      </c>
      <c r="E19" s="25"/>
      <c r="F19" s="25"/>
      <c r="G19" s="25"/>
      <c r="H19" s="25"/>
      <c r="I19" s="25"/>
      <c r="J19" s="4">
        <v>70</v>
      </c>
      <c r="K19" s="4">
        <v>85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1"/>
        <v>33.571428571428569</v>
      </c>
    </row>
    <row r="20" spans="2:17" x14ac:dyDescent="0.25">
      <c r="B20" s="6">
        <f t="shared" si="0"/>
        <v>12</v>
      </c>
      <c r="C20" s="6" t="s">
        <v>132</v>
      </c>
      <c r="D20" s="25" t="s">
        <v>95</v>
      </c>
      <c r="E20" s="25"/>
      <c r="F20" s="25"/>
      <c r="G20" s="25"/>
      <c r="H20" s="25"/>
      <c r="I20" s="25"/>
      <c r="J20" s="4">
        <v>94</v>
      </c>
      <c r="K20" s="4">
        <v>90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1"/>
        <v>39.142857142857146</v>
      </c>
    </row>
    <row r="21" spans="2:17" x14ac:dyDescent="0.25">
      <c r="B21" s="6">
        <f t="shared" si="0"/>
        <v>13</v>
      </c>
      <c r="C21" s="6" t="s">
        <v>116</v>
      </c>
      <c r="D21" s="25" t="s">
        <v>115</v>
      </c>
      <c r="E21" s="25"/>
      <c r="F21" s="25"/>
      <c r="G21" s="25"/>
      <c r="H21" s="25"/>
      <c r="I21" s="25"/>
      <c r="J21" s="4">
        <v>70</v>
      </c>
      <c r="K21" s="4">
        <v>80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1"/>
        <v>33.571428571428569</v>
      </c>
    </row>
    <row r="22" spans="2:17" x14ac:dyDescent="0.25">
      <c r="B22" s="6">
        <f t="shared" si="0"/>
        <v>14</v>
      </c>
      <c r="C22" s="6" t="s">
        <v>126</v>
      </c>
      <c r="D22" s="25" t="s">
        <v>96</v>
      </c>
      <c r="E22" s="25"/>
      <c r="F22" s="25"/>
      <c r="G22" s="25"/>
      <c r="H22" s="25"/>
      <c r="I22" s="25"/>
      <c r="J22" s="4">
        <v>96</v>
      </c>
      <c r="K22" s="4">
        <v>90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1"/>
        <v>40.857142857142854</v>
      </c>
    </row>
    <row r="23" spans="2:17" x14ac:dyDescent="0.25">
      <c r="B23" s="6">
        <f t="shared" si="0"/>
        <v>15</v>
      </c>
      <c r="C23" s="6" t="s">
        <v>127</v>
      </c>
      <c r="D23" s="35" t="s">
        <v>98</v>
      </c>
      <c r="E23" s="36"/>
      <c r="F23" s="36"/>
      <c r="G23" s="36"/>
      <c r="H23" s="36"/>
      <c r="I23" s="37"/>
      <c r="J23" s="4">
        <v>96</v>
      </c>
      <c r="K23" s="4">
        <v>95</v>
      </c>
      <c r="L23" s="4">
        <v>97</v>
      </c>
      <c r="M23" s="4">
        <v>0</v>
      </c>
      <c r="N23" s="4">
        <v>0</v>
      </c>
      <c r="O23" s="4">
        <v>0</v>
      </c>
      <c r="P23" s="4">
        <v>0</v>
      </c>
      <c r="Q23" s="10">
        <f t="shared" si="1"/>
        <v>41.142857142857146</v>
      </c>
    </row>
    <row r="24" spans="2:17" x14ac:dyDescent="0.25">
      <c r="B24" s="6">
        <f t="shared" si="0"/>
        <v>16</v>
      </c>
      <c r="C24" s="6" t="s">
        <v>128</v>
      </c>
      <c r="D24" s="25" t="s">
        <v>99</v>
      </c>
      <c r="E24" s="25"/>
      <c r="F24" s="25"/>
      <c r="G24" s="25"/>
      <c r="H24" s="25"/>
      <c r="I24" s="25"/>
      <c r="J24" s="4">
        <v>100</v>
      </c>
      <c r="K24" s="4">
        <v>95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1"/>
        <v>42.142857142857146</v>
      </c>
    </row>
    <row r="25" spans="2:17" x14ac:dyDescent="0.25">
      <c r="B25" s="6">
        <f t="shared" si="0"/>
        <v>17</v>
      </c>
      <c r="C25" s="6" t="s">
        <v>129</v>
      </c>
      <c r="D25" s="25" t="s">
        <v>100</v>
      </c>
      <c r="E25" s="25"/>
      <c r="F25" s="25"/>
      <c r="G25" s="25"/>
      <c r="H25" s="25"/>
      <c r="I25" s="25"/>
      <c r="J25" s="4">
        <v>90</v>
      </c>
      <c r="K25" s="4">
        <v>90</v>
      </c>
      <c r="L25" s="4">
        <v>88</v>
      </c>
      <c r="M25" s="4">
        <v>0</v>
      </c>
      <c r="N25" s="4">
        <v>0</v>
      </c>
      <c r="O25" s="4">
        <v>0</v>
      </c>
      <c r="P25" s="4">
        <v>0</v>
      </c>
      <c r="Q25" s="10">
        <f t="shared" si="1"/>
        <v>38.285714285714285</v>
      </c>
    </row>
    <row r="26" spans="2:17" x14ac:dyDescent="0.25">
      <c r="B26" s="6">
        <f t="shared" si="0"/>
        <v>18</v>
      </c>
      <c r="C26" s="6" t="s">
        <v>130</v>
      </c>
      <c r="D26" s="25" t="s">
        <v>101</v>
      </c>
      <c r="E26" s="25"/>
      <c r="F26" s="25"/>
      <c r="G26" s="25"/>
      <c r="H26" s="25"/>
      <c r="I26" s="25"/>
      <c r="J26" s="4">
        <v>95</v>
      </c>
      <c r="K26" s="4">
        <v>90</v>
      </c>
      <c r="L26" s="4">
        <v>90</v>
      </c>
      <c r="M26" s="4">
        <v>0</v>
      </c>
      <c r="N26" s="4">
        <v>0</v>
      </c>
      <c r="O26" s="4">
        <v>0</v>
      </c>
      <c r="P26" s="4">
        <v>0</v>
      </c>
      <c r="Q26" s="10">
        <f t="shared" si="1"/>
        <v>39.285714285714285</v>
      </c>
    </row>
    <row r="27" spans="2:17" x14ac:dyDescent="0.25">
      <c r="B27" s="6">
        <f t="shared" si="0"/>
        <v>19</v>
      </c>
      <c r="C27" s="6" t="s">
        <v>131</v>
      </c>
      <c r="D27" s="25" t="s">
        <v>102</v>
      </c>
      <c r="E27" s="25"/>
      <c r="F27" s="25"/>
      <c r="G27" s="25"/>
      <c r="H27" s="25"/>
      <c r="I27" s="25"/>
      <c r="J27" s="4">
        <v>90</v>
      </c>
      <c r="K27" s="4">
        <v>90</v>
      </c>
      <c r="L27" s="4">
        <v>95</v>
      </c>
      <c r="M27" s="4"/>
      <c r="N27" s="4"/>
      <c r="O27" s="4"/>
      <c r="P27" s="4"/>
      <c r="Q27" s="10">
        <f t="shared" si="1"/>
        <v>39.285714285714285</v>
      </c>
    </row>
    <row r="28" spans="2:17" x14ac:dyDescent="0.25">
      <c r="B28" s="6">
        <f t="shared" si="0"/>
        <v>20</v>
      </c>
      <c r="C28" s="6" t="s">
        <v>186</v>
      </c>
      <c r="D28" s="35" t="s">
        <v>185</v>
      </c>
      <c r="E28" s="36"/>
      <c r="F28" s="36"/>
      <c r="G28" s="36"/>
      <c r="H28" s="36"/>
      <c r="I28" s="37"/>
      <c r="J28" s="4">
        <v>70</v>
      </c>
      <c r="K28" s="4">
        <v>70</v>
      </c>
      <c r="L28" s="4">
        <v>70</v>
      </c>
      <c r="M28" s="4"/>
      <c r="N28" s="4"/>
      <c r="O28" s="4"/>
      <c r="P28" s="4"/>
      <c r="Q28" s="10">
        <f t="shared" si="1"/>
        <v>30</v>
      </c>
    </row>
    <row r="29" spans="2:17" x14ac:dyDescent="0.25">
      <c r="B29" s="6">
        <f t="shared" si="0"/>
        <v>21</v>
      </c>
      <c r="C29" s="6" t="s">
        <v>122</v>
      </c>
      <c r="D29" s="25" t="s">
        <v>103</v>
      </c>
      <c r="E29" s="25"/>
      <c r="F29" s="25"/>
      <c r="G29" s="25"/>
      <c r="H29" s="25"/>
      <c r="I29" s="25"/>
      <c r="J29" s="4">
        <v>96</v>
      </c>
      <c r="K29" s="4">
        <v>100</v>
      </c>
      <c r="L29" s="4">
        <v>98</v>
      </c>
      <c r="M29" s="4"/>
      <c r="N29" s="4"/>
      <c r="O29" s="4"/>
      <c r="P29" s="4"/>
      <c r="Q29" s="10">
        <f t="shared" si="1"/>
        <v>42</v>
      </c>
    </row>
    <row r="30" spans="2:17" x14ac:dyDescent="0.25">
      <c r="B30" s="6">
        <f t="shared" si="0"/>
        <v>22</v>
      </c>
      <c r="C30" s="6" t="s">
        <v>123</v>
      </c>
      <c r="D30" s="25" t="s">
        <v>104</v>
      </c>
      <c r="E30" s="25"/>
      <c r="F30" s="25"/>
      <c r="G30" s="25"/>
      <c r="H30" s="25"/>
      <c r="I30" s="25"/>
      <c r="J30" s="4">
        <v>94</v>
      </c>
      <c r="K30" s="4">
        <v>90</v>
      </c>
      <c r="L30" s="4">
        <v>90</v>
      </c>
      <c r="M30" s="4"/>
      <c r="N30" s="4"/>
      <c r="O30" s="4"/>
      <c r="P30" s="4"/>
      <c r="Q30" s="10">
        <f t="shared" si="1"/>
        <v>39.142857142857146</v>
      </c>
    </row>
    <row r="31" spans="2:17" x14ac:dyDescent="0.25">
      <c r="B31" s="6">
        <f t="shared" si="0"/>
        <v>23</v>
      </c>
      <c r="C31" s="6" t="s">
        <v>124</v>
      </c>
      <c r="D31" s="25" t="s">
        <v>105</v>
      </c>
      <c r="E31" s="25"/>
      <c r="F31" s="25"/>
      <c r="G31" s="25"/>
      <c r="H31" s="25"/>
      <c r="I31" s="25"/>
      <c r="J31" s="4">
        <v>95</v>
      </c>
      <c r="K31" s="4">
        <v>98</v>
      </c>
      <c r="L31" s="4">
        <v>100</v>
      </c>
      <c r="M31" s="4"/>
      <c r="N31" s="4"/>
      <c r="O31" s="4"/>
      <c r="P31" s="4"/>
      <c r="Q31" s="10">
        <f t="shared" si="1"/>
        <v>41.857142857142854</v>
      </c>
    </row>
    <row r="32" spans="2:17" x14ac:dyDescent="0.25">
      <c r="B32" s="6">
        <f t="shared" si="0"/>
        <v>24</v>
      </c>
      <c r="C32" s="6" t="s">
        <v>181</v>
      </c>
      <c r="D32" s="35" t="s">
        <v>180</v>
      </c>
      <c r="E32" s="36"/>
      <c r="F32" s="36"/>
      <c r="G32" s="36"/>
      <c r="H32" s="36"/>
      <c r="I32" s="37"/>
      <c r="J32" s="4">
        <v>70</v>
      </c>
      <c r="K32" s="4">
        <v>70</v>
      </c>
      <c r="L32" s="4">
        <v>70</v>
      </c>
      <c r="M32" s="4"/>
      <c r="N32" s="4"/>
      <c r="O32" s="4"/>
      <c r="P32" s="4"/>
      <c r="Q32" s="10">
        <f t="shared" si="1"/>
        <v>30</v>
      </c>
    </row>
    <row r="33" spans="2:17" x14ac:dyDescent="0.25">
      <c r="B33" s="6">
        <f t="shared" si="0"/>
        <v>25</v>
      </c>
      <c r="C33" s="6" t="s">
        <v>125</v>
      </c>
      <c r="D33" s="25" t="s">
        <v>106</v>
      </c>
      <c r="E33" s="25"/>
      <c r="F33" s="25"/>
      <c r="G33" s="25"/>
      <c r="H33" s="25"/>
      <c r="I33" s="25"/>
      <c r="J33" s="4">
        <v>95</v>
      </c>
      <c r="K33" s="4">
        <v>96</v>
      </c>
      <c r="L33" s="4">
        <v>96</v>
      </c>
      <c r="M33" s="4"/>
      <c r="N33" s="4"/>
      <c r="O33" s="4"/>
      <c r="P33" s="4"/>
      <c r="Q33" s="10">
        <f t="shared" si="1"/>
        <v>41</v>
      </c>
    </row>
    <row r="34" spans="2:17" x14ac:dyDescent="0.25">
      <c r="B34" s="6">
        <f t="shared" si="0"/>
        <v>26</v>
      </c>
      <c r="C34" s="6" t="s">
        <v>157</v>
      </c>
      <c r="D34" s="35" t="s">
        <v>187</v>
      </c>
      <c r="E34" s="36"/>
      <c r="F34" s="36"/>
      <c r="G34" s="36"/>
      <c r="H34" s="36"/>
      <c r="I34" s="37"/>
      <c r="J34" s="4">
        <v>75</v>
      </c>
      <c r="K34" s="4">
        <v>70</v>
      </c>
      <c r="L34" s="4">
        <v>70</v>
      </c>
      <c r="M34" s="4"/>
      <c r="N34" s="4"/>
      <c r="O34" s="4"/>
      <c r="P34" s="4"/>
      <c r="Q34" s="10">
        <f t="shared" si="1"/>
        <v>30.714285714285715</v>
      </c>
    </row>
    <row r="35" spans="2:17" x14ac:dyDescent="0.25">
      <c r="B35" s="6">
        <f t="shared" si="0"/>
        <v>27</v>
      </c>
      <c r="C35" s="6" t="s">
        <v>82</v>
      </c>
      <c r="D35" s="25" t="s">
        <v>63</v>
      </c>
      <c r="E35" s="25"/>
      <c r="F35" s="25"/>
      <c r="G35" s="25"/>
      <c r="H35" s="25"/>
      <c r="I35" s="25"/>
      <c r="J35" s="4">
        <v>83</v>
      </c>
      <c r="K35" s="4">
        <v>85</v>
      </c>
      <c r="L35" s="4">
        <v>80</v>
      </c>
      <c r="M35" s="4"/>
      <c r="N35" s="4"/>
      <c r="O35" s="4"/>
      <c r="P35" s="4"/>
      <c r="Q35" s="10">
        <f t="shared" si="1"/>
        <v>35.428571428571431</v>
      </c>
    </row>
    <row r="36" spans="2:17" x14ac:dyDescent="0.25">
      <c r="B36" s="6">
        <f t="shared" si="0"/>
        <v>28</v>
      </c>
      <c r="C36" s="6" t="s">
        <v>85</v>
      </c>
      <c r="D36" s="25" t="s">
        <v>113</v>
      </c>
      <c r="E36" s="25"/>
      <c r="F36" s="25"/>
      <c r="G36" s="25"/>
      <c r="H36" s="25"/>
      <c r="I36" s="25"/>
      <c r="J36" s="4">
        <v>70</v>
      </c>
      <c r="K36" s="4">
        <v>80</v>
      </c>
      <c r="L36" s="4">
        <v>85</v>
      </c>
      <c r="M36" s="4"/>
      <c r="N36" s="4"/>
      <c r="O36" s="4"/>
      <c r="P36" s="4"/>
      <c r="Q36" s="10">
        <f t="shared" si="1"/>
        <v>33.571428571428569</v>
      </c>
    </row>
    <row r="37" spans="2:17" x14ac:dyDescent="0.25">
      <c r="B37" s="6">
        <f t="shared" si="0"/>
        <v>29</v>
      </c>
      <c r="C37" s="6" t="s">
        <v>119</v>
      </c>
      <c r="D37" s="25" t="s">
        <v>107</v>
      </c>
      <c r="E37" s="25"/>
      <c r="F37" s="25"/>
      <c r="G37" s="25"/>
      <c r="H37" s="25"/>
      <c r="I37" s="25"/>
      <c r="J37" s="4">
        <v>92</v>
      </c>
      <c r="K37" s="4">
        <v>95</v>
      </c>
      <c r="L37" s="4">
        <v>100</v>
      </c>
      <c r="M37" s="4"/>
      <c r="N37" s="4"/>
      <c r="O37" s="4"/>
      <c r="P37" s="4"/>
      <c r="Q37" s="10">
        <f t="shared" si="1"/>
        <v>41</v>
      </c>
    </row>
    <row r="38" spans="2:17" x14ac:dyDescent="0.25">
      <c r="B38" s="6">
        <f t="shared" si="0"/>
        <v>30</v>
      </c>
      <c r="C38" s="6" t="s">
        <v>120</v>
      </c>
      <c r="D38" s="25" t="s">
        <v>108</v>
      </c>
      <c r="E38" s="25"/>
      <c r="F38" s="25"/>
      <c r="G38" s="25"/>
      <c r="H38" s="25"/>
      <c r="I38" s="25"/>
      <c r="J38" s="4">
        <v>95</v>
      </c>
      <c r="K38" s="4">
        <v>90</v>
      </c>
      <c r="L38" s="4">
        <v>90</v>
      </c>
      <c r="M38" s="4"/>
      <c r="N38" s="4"/>
      <c r="O38" s="4"/>
      <c r="P38" s="4"/>
      <c r="Q38" s="10">
        <f t="shared" si="1"/>
        <v>39.285714285714285</v>
      </c>
    </row>
    <row r="39" spans="2:17" x14ac:dyDescent="0.25">
      <c r="B39" s="6">
        <f t="shared" si="0"/>
        <v>31</v>
      </c>
      <c r="C39" s="6" t="s">
        <v>121</v>
      </c>
      <c r="D39" s="25" t="s">
        <v>109</v>
      </c>
      <c r="E39" s="25"/>
      <c r="F39" s="25"/>
      <c r="G39" s="25"/>
      <c r="H39" s="25"/>
      <c r="I39" s="25"/>
      <c r="J39" s="4">
        <v>94</v>
      </c>
      <c r="K39" s="4">
        <v>95</v>
      </c>
      <c r="L39" s="4">
        <v>93</v>
      </c>
      <c r="M39" s="4"/>
      <c r="N39" s="4"/>
      <c r="O39" s="4"/>
      <c r="P39" s="4"/>
      <c r="Q39" s="10">
        <f t="shared" si="1"/>
        <v>40.285714285714285</v>
      </c>
    </row>
    <row r="40" spans="2:17" x14ac:dyDescent="0.25">
      <c r="B40" s="6">
        <f t="shared" si="0"/>
        <v>32</v>
      </c>
      <c r="C40" s="6" t="s">
        <v>118</v>
      </c>
      <c r="D40" s="25" t="s">
        <v>110</v>
      </c>
      <c r="E40" s="25"/>
      <c r="F40" s="25"/>
      <c r="G40" s="25"/>
      <c r="H40" s="25"/>
      <c r="I40" s="25"/>
      <c r="J40" s="4">
        <v>100</v>
      </c>
      <c r="K40" s="4">
        <v>100</v>
      </c>
      <c r="L40" s="4">
        <v>100</v>
      </c>
      <c r="M40" s="4"/>
      <c r="N40" s="4"/>
      <c r="O40" s="4"/>
      <c r="P40" s="4"/>
      <c r="Q40" s="10">
        <f t="shared" si="1"/>
        <v>42.857142857142854</v>
      </c>
    </row>
    <row r="41" spans="2:17" x14ac:dyDescent="0.25">
      <c r="B41" s="6">
        <f t="shared" si="0"/>
        <v>33</v>
      </c>
      <c r="C41" s="6" t="s">
        <v>87</v>
      </c>
      <c r="D41" s="25" t="s">
        <v>114</v>
      </c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/>
      <c r="N41" s="4"/>
      <c r="O41" s="4"/>
      <c r="P41" s="4"/>
      <c r="Q41" s="10">
        <f t="shared" si="1"/>
        <v>0</v>
      </c>
    </row>
    <row r="42" spans="2:17" x14ac:dyDescent="0.25">
      <c r="B42" s="6">
        <f t="shared" si="0"/>
        <v>34</v>
      </c>
      <c r="C42" s="6" t="s">
        <v>117</v>
      </c>
      <c r="D42" s="25" t="s">
        <v>111</v>
      </c>
      <c r="E42" s="25"/>
      <c r="F42" s="25"/>
      <c r="G42" s="25"/>
      <c r="H42" s="25"/>
      <c r="I42" s="25"/>
      <c r="J42" s="4">
        <v>93</v>
      </c>
      <c r="K42" s="4">
        <v>95</v>
      </c>
      <c r="L42" s="4">
        <v>95</v>
      </c>
      <c r="M42" s="4"/>
      <c r="N42" s="4"/>
      <c r="O42" s="4"/>
      <c r="P42" s="4"/>
      <c r="Q42" s="10">
        <f t="shared" si="1"/>
        <v>40.428571428571431</v>
      </c>
    </row>
    <row r="43" spans="2:17" x14ac:dyDescent="0.25">
      <c r="C43" s="18"/>
      <c r="D43" s="18"/>
      <c r="E43" s="1"/>
      <c r="H43" s="21" t="s">
        <v>19</v>
      </c>
      <c r="I43" s="21"/>
      <c r="J43" s="11">
        <f>COUNTIF(J9:J42,"&gt;=70")</f>
        <v>33</v>
      </c>
      <c r="K43" s="11">
        <f>COUNTIF(K9:K42,"&gt;=70")</f>
        <v>33</v>
      </c>
      <c r="L43" s="11">
        <f>COUNTIF(L9:L42,"&gt;=70")</f>
        <v>33</v>
      </c>
      <c r="M43" s="11">
        <f t="shared" ref="M43:Q43" si="2">COUNTIF(M10:M42,"&gt;=70")</f>
        <v>0</v>
      </c>
      <c r="N43" s="11">
        <f t="shared" si="2"/>
        <v>0</v>
      </c>
      <c r="O43" s="11">
        <f t="shared" si="2"/>
        <v>0</v>
      </c>
      <c r="P43" s="11">
        <f t="shared" si="2"/>
        <v>0</v>
      </c>
      <c r="Q43" s="15">
        <f t="shared" si="2"/>
        <v>0</v>
      </c>
    </row>
    <row r="44" spans="2:17" x14ac:dyDescent="0.25">
      <c r="C44" s="18"/>
      <c r="D44" s="18"/>
      <c r="E44" s="8"/>
      <c r="H44" s="22" t="s">
        <v>20</v>
      </c>
      <c r="I44" s="22"/>
      <c r="J44" s="12">
        <f t="shared" ref="J44:Q44" si="3">COUNTIF(J10:J42,"&lt;70")</f>
        <v>1</v>
      </c>
      <c r="K44" s="12">
        <f t="shared" si="3"/>
        <v>1</v>
      </c>
      <c r="L44" s="12">
        <f t="shared" si="3"/>
        <v>1</v>
      </c>
      <c r="M44" s="12">
        <f t="shared" si="3"/>
        <v>17</v>
      </c>
      <c r="N44" s="12">
        <f t="shared" si="3"/>
        <v>17</v>
      </c>
      <c r="O44" s="12">
        <f t="shared" si="3"/>
        <v>17</v>
      </c>
      <c r="P44" s="12">
        <f t="shared" si="3"/>
        <v>17</v>
      </c>
      <c r="Q44" s="12">
        <f t="shared" si="3"/>
        <v>33</v>
      </c>
    </row>
    <row r="45" spans="2:17" x14ac:dyDescent="0.25">
      <c r="C45" s="18"/>
      <c r="D45" s="18"/>
      <c r="E45" s="18"/>
      <c r="H45" s="22" t="s">
        <v>21</v>
      </c>
      <c r="I45" s="22"/>
      <c r="J45" s="12">
        <f>COUNT(J9:J42)</f>
        <v>34</v>
      </c>
      <c r="K45" s="12">
        <f t="shared" ref="K45:Q45" si="4">COUNT(K9:K42)</f>
        <v>34</v>
      </c>
      <c r="L45" s="12">
        <f t="shared" si="4"/>
        <v>34</v>
      </c>
      <c r="M45" s="12">
        <f t="shared" si="4"/>
        <v>17</v>
      </c>
      <c r="N45" s="12">
        <f t="shared" si="4"/>
        <v>17</v>
      </c>
      <c r="O45" s="12">
        <f t="shared" si="4"/>
        <v>17</v>
      </c>
      <c r="P45" s="12">
        <f t="shared" si="4"/>
        <v>17</v>
      </c>
      <c r="Q45" s="12">
        <f t="shared" si="4"/>
        <v>33</v>
      </c>
    </row>
    <row r="46" spans="2:17" x14ac:dyDescent="0.25">
      <c r="C46" s="18"/>
      <c r="D46" s="18"/>
      <c r="E46" s="1"/>
      <c r="H46" s="23" t="s">
        <v>16</v>
      </c>
      <c r="I46" s="23"/>
      <c r="J46" s="13">
        <f>J43/J45</f>
        <v>0.97058823529411764</v>
      </c>
      <c r="K46" s="14">
        <f t="shared" ref="K46:Q46" si="5">K43/K45</f>
        <v>0.97058823529411764</v>
      </c>
      <c r="L46" s="14">
        <f t="shared" si="5"/>
        <v>0.97058823529411764</v>
      </c>
      <c r="M46" s="14">
        <f t="shared" si="5"/>
        <v>0</v>
      </c>
      <c r="N46" s="14">
        <f t="shared" si="5"/>
        <v>0</v>
      </c>
      <c r="O46" s="14">
        <f t="shared" si="5"/>
        <v>0</v>
      </c>
      <c r="P46" s="14">
        <f t="shared" si="5"/>
        <v>0</v>
      </c>
      <c r="Q46" s="14">
        <f t="shared" si="5"/>
        <v>0</v>
      </c>
    </row>
    <row r="47" spans="2:17" x14ac:dyDescent="0.25">
      <c r="C47" s="18"/>
      <c r="D47" s="18"/>
      <c r="E47" s="1"/>
      <c r="H47" s="23" t="s">
        <v>17</v>
      </c>
      <c r="I47" s="23"/>
      <c r="J47" s="13">
        <f>J44/J45</f>
        <v>2.9411764705882353E-2</v>
      </c>
      <c r="K47" s="13">
        <f t="shared" ref="K47:Q47" si="6">K44/K45</f>
        <v>2.9411764705882353E-2</v>
      </c>
      <c r="L47" s="14">
        <f t="shared" si="6"/>
        <v>2.9411764705882353E-2</v>
      </c>
      <c r="M47" s="14">
        <f t="shared" si="6"/>
        <v>1</v>
      </c>
      <c r="N47" s="14">
        <f t="shared" si="6"/>
        <v>1</v>
      </c>
      <c r="O47" s="14">
        <f t="shared" si="6"/>
        <v>1</v>
      </c>
      <c r="P47" s="14">
        <f t="shared" si="6"/>
        <v>1</v>
      </c>
      <c r="Q47" s="14">
        <f t="shared" si="6"/>
        <v>1</v>
      </c>
    </row>
    <row r="48" spans="2:17" x14ac:dyDescent="0.25">
      <c r="C48" s="18"/>
      <c r="D48" s="18"/>
      <c r="E48" s="8"/>
    </row>
    <row r="49" spans="3:16" x14ac:dyDescent="0.25">
      <c r="C49" s="1"/>
      <c r="D49" s="1"/>
      <c r="E49" s="8"/>
    </row>
    <row r="50" spans="3:16" x14ac:dyDescent="0.25">
      <c r="J50" s="27"/>
      <c r="K50" s="27"/>
      <c r="L50" s="27"/>
      <c r="M50" s="27"/>
      <c r="N50" s="27"/>
      <c r="O50" s="27"/>
      <c r="P50" s="27"/>
    </row>
    <row r="51" spans="3:16" x14ac:dyDescent="0.25">
      <c r="J51" s="26" t="s">
        <v>18</v>
      </c>
      <c r="K51" s="26"/>
      <c r="L51" s="26"/>
      <c r="M51" s="26"/>
      <c r="N51" s="26"/>
      <c r="O51" s="26"/>
      <c r="P51" s="26"/>
    </row>
  </sheetData>
  <sortState xmlns:xlrd2="http://schemas.microsoft.com/office/spreadsheetml/2017/richdata2" ref="D10:I42">
    <sortCondition ref="D10:D42"/>
  </sortState>
  <mergeCells count="56">
    <mergeCell ref="C47:D47"/>
    <mergeCell ref="H47:I47"/>
    <mergeCell ref="C48:D48"/>
    <mergeCell ref="J50:P50"/>
    <mergeCell ref="J51:P51"/>
    <mergeCell ref="C44:D44"/>
    <mergeCell ref="H44:I44"/>
    <mergeCell ref="C45:E45"/>
    <mergeCell ref="H45:I45"/>
    <mergeCell ref="C46:D46"/>
    <mergeCell ref="H46:I46"/>
    <mergeCell ref="C43:D43"/>
    <mergeCell ref="H43:I43"/>
    <mergeCell ref="D40:I40"/>
    <mergeCell ref="D41:I41"/>
    <mergeCell ref="D42:I42"/>
    <mergeCell ref="D39:I39"/>
    <mergeCell ref="D26:I26"/>
    <mergeCell ref="D27:I27"/>
    <mergeCell ref="D29:I29"/>
    <mergeCell ref="D30:I30"/>
    <mergeCell ref="D31:I31"/>
    <mergeCell ref="D33:I33"/>
    <mergeCell ref="D35:I35"/>
    <mergeCell ref="D36:I36"/>
    <mergeCell ref="D37:I37"/>
    <mergeCell ref="D38:I38"/>
    <mergeCell ref="D28:I28"/>
    <mergeCell ref="D32:I32"/>
    <mergeCell ref="D34:I34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7"/>
  <sheetViews>
    <sheetView tabSelected="1" topLeftCell="A16" zoomScaleNormal="100" workbookViewId="0">
      <selection activeCell="U26" sqref="U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142</v>
      </c>
      <c r="E4" s="24"/>
      <c r="F4" s="24"/>
      <c r="G4" s="24"/>
      <c r="I4" t="s">
        <v>1</v>
      </c>
      <c r="J4" s="29" t="s">
        <v>143</v>
      </c>
      <c r="K4" s="29"/>
      <c r="M4" t="s">
        <v>2</v>
      </c>
      <c r="N4" s="30">
        <v>45009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188</v>
      </c>
      <c r="E6" s="29"/>
      <c r="F6" s="29"/>
      <c r="G6" s="29"/>
      <c r="I6" s="18" t="s">
        <v>22</v>
      </c>
      <c r="J6" s="18"/>
      <c r="K6" s="19" t="s">
        <v>88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168</v>
      </c>
      <c r="D9" s="25" t="s">
        <v>149</v>
      </c>
      <c r="E9" s="25"/>
      <c r="F9" s="25"/>
      <c r="G9" s="25"/>
      <c r="H9" s="25"/>
      <c r="I9" s="25"/>
      <c r="J9" s="4">
        <v>70</v>
      </c>
      <c r="K9" s="4">
        <v>75</v>
      </c>
      <c r="L9" s="4">
        <v>80</v>
      </c>
      <c r="M9" s="4">
        <v>78</v>
      </c>
      <c r="N9" s="4">
        <v>80</v>
      </c>
      <c r="O9" s="4">
        <v>0</v>
      </c>
      <c r="P9" s="4">
        <v>0</v>
      </c>
      <c r="Q9" s="10">
        <f>SUM(J9:P9)/7</f>
        <v>54.714285714285715</v>
      </c>
    </row>
    <row r="10" spans="2:18" x14ac:dyDescent="0.25">
      <c r="B10" s="6">
        <f>B9+1</f>
        <v>2</v>
      </c>
      <c r="C10" s="6" t="s">
        <v>158</v>
      </c>
      <c r="D10" s="35" t="s">
        <v>176</v>
      </c>
      <c r="E10" s="36"/>
      <c r="F10" s="36"/>
      <c r="G10" s="36"/>
      <c r="H10" s="36"/>
      <c r="I10" s="37"/>
      <c r="J10" s="4">
        <v>78</v>
      </c>
      <c r="K10" s="4">
        <v>80</v>
      </c>
      <c r="L10" s="4">
        <v>80</v>
      </c>
      <c r="M10" s="4">
        <v>85</v>
      </c>
      <c r="N10" s="4">
        <v>80</v>
      </c>
      <c r="O10" s="4">
        <v>0</v>
      </c>
      <c r="P10" s="4">
        <v>0</v>
      </c>
      <c r="Q10" s="10">
        <f t="shared" ref="Q10:Q28" si="0">SUM(J10:P10)/7</f>
        <v>57.571428571428569</v>
      </c>
    </row>
    <row r="11" spans="2:18" x14ac:dyDescent="0.25">
      <c r="B11" s="6">
        <f t="shared" ref="B11:B21" si="1">B10+1</f>
        <v>3</v>
      </c>
      <c r="C11" s="6" t="s">
        <v>170</v>
      </c>
      <c r="D11" s="35" t="s">
        <v>151</v>
      </c>
      <c r="E11" s="36"/>
      <c r="F11" s="36"/>
      <c r="G11" s="36"/>
      <c r="H11" s="36"/>
      <c r="I11" s="37"/>
      <c r="J11" s="4">
        <v>80</v>
      </c>
      <c r="K11" s="4">
        <v>80</v>
      </c>
      <c r="L11" s="4">
        <v>85</v>
      </c>
      <c r="M11" s="4">
        <v>90</v>
      </c>
      <c r="N11" s="4">
        <v>90</v>
      </c>
      <c r="O11" s="4">
        <v>0</v>
      </c>
      <c r="P11" s="4">
        <v>0</v>
      </c>
      <c r="Q11" s="10">
        <f>SUM(J11:P11)/7</f>
        <v>60.714285714285715</v>
      </c>
    </row>
    <row r="12" spans="2:18" x14ac:dyDescent="0.25">
      <c r="B12" s="6">
        <f t="shared" si="1"/>
        <v>4</v>
      </c>
      <c r="C12" s="6" t="s">
        <v>172</v>
      </c>
      <c r="D12" s="35" t="s">
        <v>177</v>
      </c>
      <c r="E12" s="36"/>
      <c r="F12" s="36"/>
      <c r="G12" s="36"/>
      <c r="H12" s="36"/>
      <c r="I12" s="37"/>
      <c r="J12" s="4">
        <v>75</v>
      </c>
      <c r="K12" s="4">
        <v>80</v>
      </c>
      <c r="L12" s="4">
        <v>83</v>
      </c>
      <c r="M12" s="4">
        <v>75</v>
      </c>
      <c r="N12" s="4">
        <v>77</v>
      </c>
      <c r="O12" s="4">
        <v>0</v>
      </c>
      <c r="P12" s="4">
        <v>0</v>
      </c>
      <c r="Q12" s="10">
        <f t="shared" si="0"/>
        <v>55.714285714285715</v>
      </c>
    </row>
    <row r="13" spans="2:18" x14ac:dyDescent="0.25">
      <c r="B13" s="6">
        <f t="shared" si="1"/>
        <v>5</v>
      </c>
      <c r="C13" s="6" t="s">
        <v>167</v>
      </c>
      <c r="D13" s="35" t="s">
        <v>148</v>
      </c>
      <c r="E13" s="36"/>
      <c r="F13" s="36"/>
      <c r="G13" s="36"/>
      <c r="H13" s="36"/>
      <c r="I13" s="37"/>
      <c r="J13" s="4">
        <v>70</v>
      </c>
      <c r="K13" s="4">
        <v>75</v>
      </c>
      <c r="L13" s="4">
        <v>80</v>
      </c>
      <c r="M13" s="4">
        <v>0</v>
      </c>
      <c r="N13" s="4">
        <v>86</v>
      </c>
      <c r="O13" s="4">
        <v>0</v>
      </c>
      <c r="P13" s="4">
        <v>0</v>
      </c>
      <c r="Q13" s="10">
        <f t="shared" si="0"/>
        <v>44.428571428571431</v>
      </c>
    </row>
    <row r="14" spans="2:18" x14ac:dyDescent="0.25">
      <c r="B14" s="6">
        <f t="shared" si="1"/>
        <v>6</v>
      </c>
      <c r="C14" s="6" t="s">
        <v>163</v>
      </c>
      <c r="D14" s="35" t="s">
        <v>145</v>
      </c>
      <c r="E14" s="36"/>
      <c r="F14" s="36"/>
      <c r="G14" s="36"/>
      <c r="H14" s="36"/>
      <c r="I14" s="37"/>
      <c r="J14" s="4">
        <v>80</v>
      </c>
      <c r="K14" s="4">
        <v>88</v>
      </c>
      <c r="L14" s="4">
        <v>80</v>
      </c>
      <c r="M14" s="4">
        <v>90</v>
      </c>
      <c r="N14" s="4">
        <v>90</v>
      </c>
      <c r="O14" s="4">
        <v>0</v>
      </c>
      <c r="P14" s="4">
        <v>0</v>
      </c>
      <c r="Q14" s="10">
        <f t="shared" si="0"/>
        <v>61.142857142857146</v>
      </c>
    </row>
    <row r="15" spans="2:18" x14ac:dyDescent="0.25">
      <c r="B15" s="6">
        <f t="shared" si="1"/>
        <v>7</v>
      </c>
      <c r="C15" s="6" t="s">
        <v>164</v>
      </c>
      <c r="D15" s="35" t="s">
        <v>146</v>
      </c>
      <c r="E15" s="36"/>
      <c r="F15" s="36"/>
      <c r="G15" s="36"/>
      <c r="H15" s="36"/>
      <c r="I15" s="37"/>
      <c r="J15" s="4">
        <v>78</v>
      </c>
      <c r="K15" s="4">
        <v>80</v>
      </c>
      <c r="L15" s="4">
        <v>80</v>
      </c>
      <c r="M15" s="4">
        <v>85</v>
      </c>
      <c r="N15" s="4">
        <v>80</v>
      </c>
      <c r="O15" s="4">
        <v>0</v>
      </c>
      <c r="P15" s="4">
        <v>0</v>
      </c>
      <c r="Q15" s="10">
        <f t="shared" si="0"/>
        <v>57.571428571428569</v>
      </c>
    </row>
    <row r="16" spans="2:18" x14ac:dyDescent="0.25">
      <c r="B16" s="6">
        <f t="shared" si="1"/>
        <v>8</v>
      </c>
      <c r="C16" s="6" t="s">
        <v>173</v>
      </c>
      <c r="D16" s="35" t="s">
        <v>178</v>
      </c>
      <c r="E16" s="36"/>
      <c r="F16" s="36"/>
      <c r="G16" s="36"/>
      <c r="H16" s="36"/>
      <c r="I16" s="37"/>
      <c r="J16" s="4">
        <v>75</v>
      </c>
      <c r="K16" s="4">
        <v>78</v>
      </c>
      <c r="L16" s="4">
        <v>80</v>
      </c>
      <c r="M16" s="4">
        <v>85</v>
      </c>
      <c r="N16" s="4">
        <v>80</v>
      </c>
      <c r="O16" s="4">
        <v>0</v>
      </c>
      <c r="P16" s="4">
        <v>0</v>
      </c>
      <c r="Q16" s="10">
        <f t="shared" si="0"/>
        <v>56.857142857142854</v>
      </c>
    </row>
    <row r="17" spans="2:17" x14ac:dyDescent="0.25">
      <c r="B17" s="6">
        <f t="shared" si="1"/>
        <v>9</v>
      </c>
      <c r="C17" s="6" t="s">
        <v>169</v>
      </c>
      <c r="D17" s="35" t="s">
        <v>150</v>
      </c>
      <c r="E17" s="36"/>
      <c r="F17" s="36"/>
      <c r="G17" s="36"/>
      <c r="H17" s="36"/>
      <c r="I17" s="37"/>
      <c r="J17" s="4">
        <v>80</v>
      </c>
      <c r="K17" s="4">
        <v>78</v>
      </c>
      <c r="L17" s="4">
        <v>85</v>
      </c>
      <c r="M17" s="4">
        <v>80</v>
      </c>
      <c r="N17" s="4">
        <v>80</v>
      </c>
      <c r="O17" s="4">
        <v>0</v>
      </c>
      <c r="P17" s="4">
        <v>0</v>
      </c>
      <c r="Q17" s="10">
        <f t="shared" si="0"/>
        <v>57.571428571428569</v>
      </c>
    </row>
    <row r="18" spans="2:17" x14ac:dyDescent="0.25">
      <c r="B18" s="6">
        <f t="shared" si="1"/>
        <v>10</v>
      </c>
      <c r="C18" s="6" t="s">
        <v>171</v>
      </c>
      <c r="D18" s="35" t="s">
        <v>97</v>
      </c>
      <c r="E18" s="36"/>
      <c r="F18" s="36"/>
      <c r="G18" s="36"/>
      <c r="H18" s="36"/>
      <c r="I18" s="37"/>
      <c r="J18" s="4">
        <v>75</v>
      </c>
      <c r="K18" s="4">
        <v>78</v>
      </c>
      <c r="L18" s="4">
        <v>80</v>
      </c>
      <c r="M18" s="4">
        <v>78</v>
      </c>
      <c r="N18" s="4">
        <v>80</v>
      </c>
      <c r="O18" s="4">
        <v>0</v>
      </c>
      <c r="P18" s="4">
        <v>0</v>
      </c>
      <c r="Q18" s="10">
        <f t="shared" si="0"/>
        <v>55.857142857142854</v>
      </c>
    </row>
    <row r="19" spans="2:17" x14ac:dyDescent="0.25">
      <c r="B19" s="6">
        <f t="shared" si="1"/>
        <v>11</v>
      </c>
      <c r="C19" s="6" t="s">
        <v>156</v>
      </c>
      <c r="D19" s="35" t="s">
        <v>155</v>
      </c>
      <c r="E19" s="36"/>
      <c r="F19" s="36"/>
      <c r="G19" s="36"/>
      <c r="H19" s="36"/>
      <c r="I19" s="37"/>
      <c r="J19" s="4">
        <v>80</v>
      </c>
      <c r="K19" s="4">
        <v>80</v>
      </c>
      <c r="L19" s="4">
        <v>85</v>
      </c>
      <c r="M19" s="4">
        <v>80</v>
      </c>
      <c r="N19" s="4">
        <v>84</v>
      </c>
      <c r="O19" s="4">
        <v>0</v>
      </c>
      <c r="P19" s="4">
        <v>0</v>
      </c>
      <c r="Q19" s="10">
        <f t="shared" si="0"/>
        <v>58.428571428571431</v>
      </c>
    </row>
    <row r="20" spans="2:17" x14ac:dyDescent="0.25">
      <c r="B20" s="6">
        <f t="shared" si="1"/>
        <v>12</v>
      </c>
      <c r="C20" s="6" t="s">
        <v>175</v>
      </c>
      <c r="D20" s="35" t="s">
        <v>154</v>
      </c>
      <c r="E20" s="36"/>
      <c r="F20" s="36"/>
      <c r="G20" s="36"/>
      <c r="H20" s="36"/>
      <c r="I20" s="37"/>
      <c r="J20" s="4">
        <v>75</v>
      </c>
      <c r="K20" s="4">
        <v>78</v>
      </c>
      <c r="L20" s="4">
        <v>80</v>
      </c>
      <c r="M20" s="4">
        <v>77</v>
      </c>
      <c r="N20" s="4">
        <v>80</v>
      </c>
      <c r="O20" s="4">
        <v>0</v>
      </c>
      <c r="P20" s="4">
        <v>0</v>
      </c>
      <c r="Q20" s="10">
        <f t="shared" si="0"/>
        <v>55.714285714285715</v>
      </c>
    </row>
    <row r="21" spans="2:17" x14ac:dyDescent="0.25">
      <c r="B21" s="6">
        <f t="shared" si="1"/>
        <v>13</v>
      </c>
      <c r="C21" s="6" t="s">
        <v>174</v>
      </c>
      <c r="D21" s="35" t="s">
        <v>152</v>
      </c>
      <c r="E21" s="36"/>
      <c r="F21" s="36"/>
      <c r="G21" s="36"/>
      <c r="H21" s="36"/>
      <c r="I21" s="37"/>
      <c r="J21" s="4">
        <v>78</v>
      </c>
      <c r="K21" s="4">
        <v>80</v>
      </c>
      <c r="L21" s="4">
        <v>80</v>
      </c>
      <c r="M21" s="4">
        <v>77</v>
      </c>
      <c r="N21" s="4">
        <v>80</v>
      </c>
      <c r="O21" s="4">
        <v>0</v>
      </c>
      <c r="P21" s="4">
        <v>0</v>
      </c>
      <c r="Q21" s="10">
        <f t="shared" si="0"/>
        <v>56.428571428571431</v>
      </c>
    </row>
    <row r="22" spans="2:17" x14ac:dyDescent="0.25">
      <c r="B22" s="6">
        <f>B21+1</f>
        <v>14</v>
      </c>
      <c r="C22" s="6" t="s">
        <v>165</v>
      </c>
      <c r="D22" s="35" t="s">
        <v>147</v>
      </c>
      <c r="E22" s="36"/>
      <c r="F22" s="36"/>
      <c r="G22" s="36"/>
      <c r="H22" s="36"/>
      <c r="I22" s="37"/>
      <c r="J22" s="4">
        <v>80</v>
      </c>
      <c r="K22" s="4">
        <v>80</v>
      </c>
      <c r="L22" s="4">
        <v>85</v>
      </c>
      <c r="M22" s="4">
        <v>85</v>
      </c>
      <c r="N22" s="4">
        <v>80</v>
      </c>
      <c r="O22" s="4">
        <v>0</v>
      </c>
      <c r="P22" s="4">
        <v>0</v>
      </c>
      <c r="Q22" s="10">
        <f t="shared" si="0"/>
        <v>58.571428571428569</v>
      </c>
    </row>
    <row r="23" spans="2:17" x14ac:dyDescent="0.25">
      <c r="B23" s="6">
        <f>B22+1</f>
        <v>15</v>
      </c>
      <c r="C23" s="6" t="s">
        <v>181</v>
      </c>
      <c r="D23" s="35" t="s">
        <v>180</v>
      </c>
      <c r="E23" s="36"/>
      <c r="F23" s="36"/>
      <c r="G23" s="36"/>
      <c r="H23" s="36"/>
      <c r="I23" s="37"/>
      <c r="J23" s="4">
        <v>75</v>
      </c>
      <c r="K23" s="4">
        <v>75</v>
      </c>
      <c r="L23" s="4">
        <v>80</v>
      </c>
      <c r="M23" s="4">
        <v>80</v>
      </c>
      <c r="N23" s="4">
        <v>77</v>
      </c>
      <c r="O23" s="4"/>
      <c r="P23" s="4"/>
      <c r="Q23" s="10"/>
    </row>
    <row r="24" spans="2:17" x14ac:dyDescent="0.25">
      <c r="B24" s="6">
        <f t="shared" ref="B24:B28" si="2">B23+1</f>
        <v>16</v>
      </c>
      <c r="C24" s="6" t="s">
        <v>157</v>
      </c>
      <c r="D24" s="35" t="s">
        <v>179</v>
      </c>
      <c r="E24" s="36"/>
      <c r="F24" s="36"/>
      <c r="G24" s="36"/>
      <c r="H24" s="36"/>
      <c r="I24" s="37"/>
      <c r="J24" s="4">
        <v>74</v>
      </c>
      <c r="K24" s="4">
        <v>75</v>
      </c>
      <c r="L24" s="4">
        <v>75</v>
      </c>
      <c r="M24" s="4">
        <v>77</v>
      </c>
      <c r="N24" s="4">
        <v>70</v>
      </c>
      <c r="O24" s="4">
        <v>0</v>
      </c>
      <c r="P24" s="4">
        <v>0</v>
      </c>
      <c r="Q24" s="10">
        <f t="shared" si="0"/>
        <v>53</v>
      </c>
    </row>
    <row r="25" spans="2:17" x14ac:dyDescent="0.25">
      <c r="B25" s="6">
        <f t="shared" si="2"/>
        <v>17</v>
      </c>
      <c r="C25" s="6" t="s">
        <v>159</v>
      </c>
      <c r="D25" s="35" t="s">
        <v>144</v>
      </c>
      <c r="E25" s="36"/>
      <c r="F25" s="36"/>
      <c r="G25" s="36"/>
      <c r="H25" s="36"/>
      <c r="I25" s="37"/>
      <c r="J25" s="4">
        <v>80</v>
      </c>
      <c r="K25" s="4">
        <v>85</v>
      </c>
      <c r="L25" s="4">
        <v>80</v>
      </c>
      <c r="M25" s="4">
        <v>90</v>
      </c>
      <c r="N25" s="4">
        <v>90</v>
      </c>
      <c r="O25" s="4">
        <v>0</v>
      </c>
      <c r="P25" s="4">
        <v>0</v>
      </c>
      <c r="Q25" s="10">
        <f t="shared" si="0"/>
        <v>60.714285714285715</v>
      </c>
    </row>
    <row r="26" spans="2:17" x14ac:dyDescent="0.25">
      <c r="B26" s="6">
        <f t="shared" si="2"/>
        <v>18</v>
      </c>
      <c r="C26" s="6" t="s">
        <v>166</v>
      </c>
      <c r="D26" s="35" t="s">
        <v>183</v>
      </c>
      <c r="E26" s="36"/>
      <c r="F26" s="36"/>
      <c r="G26" s="36"/>
      <c r="H26" s="36"/>
      <c r="I26" s="37"/>
      <c r="J26" s="4">
        <v>80</v>
      </c>
      <c r="K26" s="4">
        <v>85</v>
      </c>
      <c r="L26" s="4">
        <v>80</v>
      </c>
      <c r="M26" s="4">
        <v>90</v>
      </c>
      <c r="N26" s="4">
        <v>90</v>
      </c>
      <c r="O26" s="4">
        <v>0</v>
      </c>
      <c r="P26" s="4">
        <v>0</v>
      </c>
      <c r="Q26" s="10">
        <f t="shared" si="0"/>
        <v>60.714285714285715</v>
      </c>
    </row>
    <row r="27" spans="2:17" x14ac:dyDescent="0.25">
      <c r="B27" s="6">
        <f t="shared" si="2"/>
        <v>19</v>
      </c>
      <c r="C27" s="6" t="s">
        <v>161</v>
      </c>
      <c r="D27" s="35" t="s">
        <v>162</v>
      </c>
      <c r="E27" s="36"/>
      <c r="F27" s="36"/>
      <c r="G27" s="36"/>
      <c r="H27" s="36"/>
      <c r="I27" s="37"/>
      <c r="J27" s="4">
        <v>0</v>
      </c>
      <c r="K27" s="4">
        <v>70</v>
      </c>
      <c r="L27" s="4">
        <v>70</v>
      </c>
      <c r="M27" s="4">
        <v>0</v>
      </c>
      <c r="N27" s="4">
        <v>0</v>
      </c>
      <c r="O27" s="4"/>
      <c r="P27" s="4"/>
      <c r="Q27" s="10">
        <f t="shared" si="0"/>
        <v>20</v>
      </c>
    </row>
    <row r="28" spans="2:17" x14ac:dyDescent="0.25">
      <c r="B28" s="6">
        <f t="shared" si="2"/>
        <v>20</v>
      </c>
      <c r="C28" s="6" t="s">
        <v>160</v>
      </c>
      <c r="D28" s="25" t="s">
        <v>182</v>
      </c>
      <c r="E28" s="25"/>
      <c r="F28" s="25"/>
      <c r="G28" s="25"/>
      <c r="H28" s="25"/>
      <c r="I28" s="25"/>
      <c r="J28" s="4">
        <v>80</v>
      </c>
      <c r="K28" s="4">
        <v>85</v>
      </c>
      <c r="L28" s="4">
        <v>80</v>
      </c>
      <c r="M28" s="4">
        <v>80</v>
      </c>
      <c r="N28" s="4">
        <v>80</v>
      </c>
      <c r="O28" s="4"/>
      <c r="P28" s="4"/>
      <c r="Q28" s="10">
        <f t="shared" si="0"/>
        <v>57.857142857142854</v>
      </c>
    </row>
    <row r="29" spans="2:17" x14ac:dyDescent="0.25">
      <c r="C29" s="38"/>
      <c r="D29" s="38"/>
      <c r="E29" s="1"/>
      <c r="H29" s="21" t="s">
        <v>19</v>
      </c>
      <c r="I29" s="21"/>
      <c r="J29" s="11">
        <f t="shared" ref="J29:Q29" si="3">COUNTIF(J9:J28,"&gt;=70")</f>
        <v>19</v>
      </c>
      <c r="K29" s="11">
        <f t="shared" si="3"/>
        <v>20</v>
      </c>
      <c r="L29" s="11">
        <f t="shared" si="3"/>
        <v>20</v>
      </c>
      <c r="M29" s="11">
        <f t="shared" si="3"/>
        <v>18</v>
      </c>
      <c r="N29" s="11">
        <f t="shared" si="3"/>
        <v>19</v>
      </c>
      <c r="O29" s="11">
        <f t="shared" si="3"/>
        <v>0</v>
      </c>
      <c r="P29" s="11">
        <f t="shared" si="3"/>
        <v>0</v>
      </c>
      <c r="Q29" s="15">
        <f t="shared" si="3"/>
        <v>0</v>
      </c>
    </row>
    <row r="30" spans="2:17" x14ac:dyDescent="0.25">
      <c r="C30" s="18"/>
      <c r="D30" s="18"/>
      <c r="E30" s="8"/>
      <c r="H30" s="22" t="s">
        <v>20</v>
      </c>
      <c r="I30" s="22"/>
      <c r="J30" s="12">
        <f t="shared" ref="J30:Q30" si="4">COUNTIF(J9:J28,"&lt;70")</f>
        <v>1</v>
      </c>
      <c r="K30" s="12">
        <f t="shared" si="4"/>
        <v>0</v>
      </c>
      <c r="L30" s="12">
        <f t="shared" si="4"/>
        <v>0</v>
      </c>
      <c r="M30" s="12">
        <f t="shared" si="4"/>
        <v>2</v>
      </c>
      <c r="N30" s="12">
        <f t="shared" si="4"/>
        <v>1</v>
      </c>
      <c r="O30" s="12">
        <f t="shared" si="4"/>
        <v>17</v>
      </c>
      <c r="P30" s="12">
        <f t="shared" si="4"/>
        <v>17</v>
      </c>
      <c r="Q30" s="12">
        <f t="shared" si="4"/>
        <v>19</v>
      </c>
    </row>
    <row r="31" spans="2:17" x14ac:dyDescent="0.25">
      <c r="C31" s="18"/>
      <c r="D31" s="18"/>
      <c r="E31" s="18"/>
      <c r="H31" s="22" t="s">
        <v>21</v>
      </c>
      <c r="I31" s="22"/>
      <c r="J31" s="12">
        <f t="shared" ref="J31:Q31" si="5">COUNT(J9:J28)</f>
        <v>20</v>
      </c>
      <c r="K31" s="12">
        <f t="shared" si="5"/>
        <v>20</v>
      </c>
      <c r="L31" s="12">
        <f t="shared" si="5"/>
        <v>20</v>
      </c>
      <c r="M31" s="12">
        <f t="shared" si="5"/>
        <v>20</v>
      </c>
      <c r="N31" s="12">
        <f t="shared" si="5"/>
        <v>20</v>
      </c>
      <c r="O31" s="12">
        <f t="shared" si="5"/>
        <v>17</v>
      </c>
      <c r="P31" s="12">
        <f t="shared" si="5"/>
        <v>17</v>
      </c>
      <c r="Q31" s="12">
        <f t="shared" si="5"/>
        <v>19</v>
      </c>
    </row>
    <row r="32" spans="2:17" x14ac:dyDescent="0.25">
      <c r="C32" s="18"/>
      <c r="D32" s="18"/>
      <c r="E32" s="1"/>
      <c r="H32" s="23" t="s">
        <v>16</v>
      </c>
      <c r="I32" s="23"/>
      <c r="J32" s="13">
        <f>J29/J31</f>
        <v>0.95</v>
      </c>
      <c r="K32" s="14">
        <f t="shared" ref="K32:Q32" si="6">K29/K31</f>
        <v>1</v>
      </c>
      <c r="L32" s="14">
        <f t="shared" si="6"/>
        <v>1</v>
      </c>
      <c r="M32" s="14">
        <f t="shared" si="6"/>
        <v>0.9</v>
      </c>
      <c r="N32" s="14">
        <f t="shared" si="6"/>
        <v>0.95</v>
      </c>
      <c r="O32" s="14">
        <f t="shared" si="6"/>
        <v>0</v>
      </c>
      <c r="P32" s="14">
        <f t="shared" si="6"/>
        <v>0</v>
      </c>
      <c r="Q32" s="14">
        <f t="shared" si="6"/>
        <v>0</v>
      </c>
    </row>
    <row r="33" spans="3:17" x14ac:dyDescent="0.25">
      <c r="C33" s="18"/>
      <c r="D33" s="18"/>
      <c r="E33" s="1"/>
      <c r="H33" s="23" t="s">
        <v>17</v>
      </c>
      <c r="I33" s="23"/>
      <c r="J33" s="13">
        <f>J30/J31</f>
        <v>0.05</v>
      </c>
      <c r="K33" s="13">
        <f t="shared" ref="K33:Q33" si="7">K30/K31</f>
        <v>0</v>
      </c>
      <c r="L33" s="14">
        <f t="shared" si="7"/>
        <v>0</v>
      </c>
      <c r="M33" s="14">
        <f t="shared" si="7"/>
        <v>0.1</v>
      </c>
      <c r="N33" s="14">
        <f t="shared" si="7"/>
        <v>0.05</v>
      </c>
      <c r="O33" s="14">
        <f t="shared" si="7"/>
        <v>1</v>
      </c>
      <c r="P33" s="14">
        <f t="shared" si="7"/>
        <v>1</v>
      </c>
      <c r="Q33" s="14">
        <f t="shared" si="7"/>
        <v>1</v>
      </c>
    </row>
    <row r="34" spans="3:17" x14ac:dyDescent="0.25">
      <c r="C34" s="18"/>
      <c r="D34" s="18"/>
      <c r="E34" s="8"/>
    </row>
    <row r="35" spans="3:17" x14ac:dyDescent="0.25">
      <c r="C35" s="1"/>
      <c r="D35" s="1"/>
      <c r="E35" s="8"/>
    </row>
    <row r="36" spans="3:17" x14ac:dyDescent="0.25">
      <c r="J36" s="27"/>
      <c r="K36" s="27"/>
      <c r="L36" s="27"/>
      <c r="M36" s="27"/>
      <c r="N36" s="27"/>
      <c r="O36" s="27"/>
      <c r="P36" s="27"/>
    </row>
    <row r="37" spans="3:17" x14ac:dyDescent="0.25">
      <c r="J37" s="26" t="s">
        <v>18</v>
      </c>
      <c r="K37" s="26"/>
      <c r="L37" s="26"/>
      <c r="M37" s="26"/>
      <c r="N37" s="26"/>
      <c r="O37" s="26"/>
      <c r="P37" s="26"/>
    </row>
  </sheetData>
  <sortState xmlns:xlrd2="http://schemas.microsoft.com/office/spreadsheetml/2017/richdata2" ref="D26:I28">
    <sortCondition ref="D28"/>
  </sortState>
  <mergeCells count="42">
    <mergeCell ref="C33:D33"/>
    <mergeCell ref="H33:I33"/>
    <mergeCell ref="C34:D34"/>
    <mergeCell ref="J36:P36"/>
    <mergeCell ref="J37:P37"/>
    <mergeCell ref="C30:D30"/>
    <mergeCell ref="H30:I30"/>
    <mergeCell ref="C31:E31"/>
    <mergeCell ref="H31:I31"/>
    <mergeCell ref="C32:D32"/>
    <mergeCell ref="H32:I32"/>
    <mergeCell ref="C29:D29"/>
    <mergeCell ref="H29:I29"/>
    <mergeCell ref="D26:I26"/>
    <mergeCell ref="D27:I27"/>
    <mergeCell ref="D28:I28"/>
    <mergeCell ref="D25:I25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3:I23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9"/>
      <c r="K4" s="29"/>
      <c r="M4" t="s">
        <v>2</v>
      </c>
      <c r="N4" s="30"/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/>
      <c r="E6" s="29"/>
      <c r="F6" s="29"/>
      <c r="G6" s="29"/>
      <c r="I6" s="18" t="s">
        <v>22</v>
      </c>
      <c r="J6" s="18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9"/>
      <c r="E9" s="39"/>
      <c r="F9" s="39"/>
      <c r="G9" s="39"/>
      <c r="H9" s="39"/>
      <c r="I9" s="39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9"/>
      <c r="E10" s="39"/>
      <c r="F10" s="39"/>
      <c r="G10" s="39"/>
      <c r="H10" s="39"/>
      <c r="I10" s="39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9"/>
      <c r="E11" s="39"/>
      <c r="F11" s="39"/>
      <c r="G11" s="39"/>
      <c r="H11" s="39"/>
      <c r="I11" s="39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9"/>
      <c r="E12" s="39"/>
      <c r="F12" s="39"/>
      <c r="G12" s="39"/>
      <c r="H12" s="39"/>
      <c r="I12" s="39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9"/>
      <c r="E13" s="39"/>
      <c r="F13" s="39"/>
      <c r="G13" s="39"/>
      <c r="H13" s="39"/>
      <c r="I13" s="39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9"/>
      <c r="E14" s="39"/>
      <c r="F14" s="39"/>
      <c r="G14" s="39"/>
      <c r="H14" s="39"/>
      <c r="I14" s="39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9"/>
      <c r="E15" s="39"/>
      <c r="F15" s="39"/>
      <c r="G15" s="39"/>
      <c r="H15" s="39"/>
      <c r="I15" s="39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9"/>
      <c r="E16" s="39"/>
      <c r="F16" s="39"/>
      <c r="G16" s="39"/>
      <c r="H16" s="39"/>
      <c r="I16" s="39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9"/>
      <c r="E17" s="39"/>
      <c r="F17" s="39"/>
      <c r="G17" s="39"/>
      <c r="H17" s="39"/>
      <c r="I17" s="39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9"/>
      <c r="E18" s="39"/>
      <c r="F18" s="39"/>
      <c r="G18" s="39"/>
      <c r="H18" s="39"/>
      <c r="I18" s="39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9"/>
      <c r="E19" s="39"/>
      <c r="F19" s="39"/>
      <c r="G19" s="39"/>
      <c r="H19" s="39"/>
      <c r="I19" s="39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9"/>
      <c r="E20" s="39"/>
      <c r="F20" s="39"/>
      <c r="G20" s="39"/>
      <c r="H20" s="39"/>
      <c r="I20" s="39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9"/>
      <c r="E21" s="39"/>
      <c r="F21" s="39"/>
      <c r="G21" s="39"/>
      <c r="H21" s="39"/>
      <c r="I21" s="39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9"/>
      <c r="E22" s="39"/>
      <c r="F22" s="39"/>
      <c r="G22" s="39"/>
      <c r="H22" s="39"/>
      <c r="I22" s="39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9"/>
      <c r="E23" s="39"/>
      <c r="F23" s="39"/>
      <c r="G23" s="39"/>
      <c r="H23" s="39"/>
      <c r="I23" s="39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9"/>
      <c r="E24" s="39"/>
      <c r="F24" s="39"/>
      <c r="G24" s="39"/>
      <c r="H24" s="39"/>
      <c r="I24" s="39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9"/>
      <c r="E25" s="39"/>
      <c r="F25" s="39"/>
      <c r="G25" s="39"/>
      <c r="H25" s="39"/>
      <c r="I25" s="39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9"/>
      <c r="E26" s="39"/>
      <c r="F26" s="39"/>
      <c r="G26" s="39"/>
      <c r="H26" s="39"/>
      <c r="I26" s="39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9"/>
      <c r="E27" s="39"/>
      <c r="F27" s="39"/>
      <c r="G27" s="39"/>
      <c r="H27" s="39"/>
      <c r="I27" s="39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9"/>
      <c r="K4" s="29"/>
      <c r="M4" t="s">
        <v>2</v>
      </c>
      <c r="N4" s="30"/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/>
      <c r="E6" s="29"/>
      <c r="F6" s="29"/>
      <c r="G6" s="29"/>
      <c r="I6" s="18" t="s">
        <v>22</v>
      </c>
      <c r="J6" s="18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9"/>
      <c r="E9" s="39"/>
      <c r="F9" s="39"/>
      <c r="G9" s="39"/>
      <c r="H9" s="39"/>
      <c r="I9" s="39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9"/>
      <c r="E10" s="39"/>
      <c r="F10" s="39"/>
      <c r="G10" s="39"/>
      <c r="H10" s="39"/>
      <c r="I10" s="39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9"/>
      <c r="E11" s="39"/>
      <c r="F11" s="39"/>
      <c r="G11" s="39"/>
      <c r="H11" s="39"/>
      <c r="I11" s="39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9"/>
      <c r="E12" s="39"/>
      <c r="F12" s="39"/>
      <c r="G12" s="39"/>
      <c r="H12" s="39"/>
      <c r="I12" s="39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9"/>
      <c r="E13" s="39"/>
      <c r="F13" s="39"/>
      <c r="G13" s="39"/>
      <c r="H13" s="39"/>
      <c r="I13" s="39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9"/>
      <c r="E14" s="39"/>
      <c r="F14" s="39"/>
      <c r="G14" s="39"/>
      <c r="H14" s="39"/>
      <c r="I14" s="39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9"/>
      <c r="E15" s="39"/>
      <c r="F15" s="39"/>
      <c r="G15" s="39"/>
      <c r="H15" s="39"/>
      <c r="I15" s="39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9"/>
      <c r="E16" s="39"/>
      <c r="F16" s="39"/>
      <c r="G16" s="39"/>
      <c r="H16" s="39"/>
      <c r="I16" s="39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9"/>
      <c r="E17" s="39"/>
      <c r="F17" s="39"/>
      <c r="G17" s="39"/>
      <c r="H17" s="39"/>
      <c r="I17" s="39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9"/>
      <c r="E18" s="39"/>
      <c r="F18" s="39"/>
      <c r="G18" s="39"/>
      <c r="H18" s="39"/>
      <c r="I18" s="39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9"/>
      <c r="E19" s="39"/>
      <c r="F19" s="39"/>
      <c r="G19" s="39"/>
      <c r="H19" s="39"/>
      <c r="I19" s="39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9"/>
      <c r="E20" s="39"/>
      <c r="F20" s="39"/>
      <c r="G20" s="39"/>
      <c r="H20" s="39"/>
      <c r="I20" s="39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9"/>
      <c r="E21" s="39"/>
      <c r="F21" s="39"/>
      <c r="G21" s="39"/>
      <c r="H21" s="39"/>
      <c r="I21" s="39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9"/>
      <c r="E22" s="39"/>
      <c r="F22" s="39"/>
      <c r="G22" s="39"/>
      <c r="H22" s="39"/>
      <c r="I22" s="39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9"/>
      <c r="E23" s="39"/>
      <c r="F23" s="39"/>
      <c r="G23" s="39"/>
      <c r="H23" s="39"/>
      <c r="I23" s="39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9"/>
      <c r="E24" s="39"/>
      <c r="F24" s="39"/>
      <c r="G24" s="39"/>
      <c r="H24" s="39"/>
      <c r="I24" s="39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9"/>
      <c r="E25" s="39"/>
      <c r="F25" s="39"/>
      <c r="G25" s="39"/>
      <c r="H25" s="39"/>
      <c r="I25" s="39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9"/>
      <c r="E26" s="39"/>
      <c r="F26" s="39"/>
      <c r="G26" s="39"/>
      <c r="H26" s="39"/>
      <c r="I26" s="39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9"/>
      <c r="E27" s="39"/>
      <c r="F27" s="39"/>
      <c r="G27" s="39"/>
      <c r="H27" s="39"/>
      <c r="I27" s="39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ECOLOGIA</vt:lpstr>
      <vt:lpstr>CONTAMINACION ATMOSFERICA </vt:lpstr>
      <vt:lpstr>COMPONENTES DE EQUIPO INDUSTRIA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2023-05-08T02:36:09Z</dcterms:modified>
</cp:coreProperties>
</file>