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5.vml" ContentType="application/vnd.openxmlformats-officedocument.vmlDrawing"/>
  <Override PartName="/xl/drawings/drawing4.xml" ContentType="application/vnd.openxmlformats-officedocument.drawing+xml"/>
  <Override PartName="/xl/drawings/drawing5.xml" ContentType="application/vnd.openxmlformats-officedocument.drawing+xml"/>
  <Override PartName="/xl/media/image1.png" ContentType="image/png"/>
  <Override PartName="/xl/media/image2.png" ContentType="image/png"/>
  <Override PartName="/xl/comments5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<sst xmlns="http://schemas.openxmlformats.org/spreadsheetml/2006/main" count="203" uniqueCount="52">
  <si>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</si>
  <si>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</si>
  <si>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</si>
  <si>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</si>
  <si>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</si>
  <si>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</si>
  <si>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</si>
  <si>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</si>
  <si>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</si>
  <si>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</si>
  <si>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FEB – JUL 2023</t>
  </si>
  <si>
    <t xml:space="preserve">PROFESOR (A):</t>
  </si>
  <si>
    <t xml:space="preserve">LORENZO DE JESÚS ORGANISTA OLIVEROS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</si>
  <si>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</si>
  <si>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</si>
  <si>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</si>
  <si>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</si>
  <si>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</si>
  <si>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</si>
  <si>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</si>
  <si>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</si>
  <si>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</si>
  <si>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</si>
  <si>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</si>
  <si>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</si>
  <si>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</si>
  <si>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</si>
  <si>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</si>
  <si>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PROGRAMACIÓN EN AMBIENTE CLIENTE SERVIDOR</t>
  </si>
  <si>
    <t xml:space="preserve">610A</t>
  </si>
  <si>
    <t xml:space="preserve">IINF</t>
  </si>
  <si>
    <t xml:space="preserve">TÉCNICAS DE ANÁLISIS MINERÍA Y VISUALIZACIÓN</t>
  </si>
  <si>
    <t xml:space="preserve">810A</t>
  </si>
  <si>
    <t xml:space="preserve">SOFTWARE DE APLICACIÓN EJECUTIVO</t>
  </si>
  <si>
    <t xml:space="preserve">207A</t>
  </si>
  <si>
    <t xml:space="preserve">IGEM</t>
  </si>
  <si>
    <t xml:space="preserve">TALLER DE FINANZAS Y GESTIÓN EMPRESARIAL</t>
  </si>
  <si>
    <t xml:space="preserve">S/E</t>
  </si>
  <si>
    <t xml:space="preserve">807B</t>
  </si>
  <si>
    <t xml:space="preserve">CONTABILIDAD ORIENTADA A LOS NEGOCIOS</t>
  </si>
  <si>
    <t xml:space="preserve">207B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</si>
  <si>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</si>
  <si>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</si>
  <si>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</si>
  <si>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</si>
  <si>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</si>
  <si>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GUADALUPE ZETINA CRUZ</t>
  </si>
  <si>
    <t xml:space="preserve">II</t>
  </si>
  <si>
    <t xml:space="preserve">III</t>
  </si>
  <si>
    <t xml:space="preserve">INFORMÄTICA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</si>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</sst>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2440080</xdr:colOff>
      <xdr:row>0</xdr:row>
      <xdr:rowOff>748800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40080" cy="748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635760</xdr:colOff>
      <xdr:row>0</xdr:row>
      <xdr:rowOff>757440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458640" y="56160"/>
          <a:ext cx="1363320" cy="70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2440080</xdr:colOff>
      <xdr:row>0</xdr:row>
      <xdr:rowOff>748800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080" cy="748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680400</xdr:colOff>
      <xdr:row>0</xdr:row>
      <xdr:rowOff>734760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9503280" y="33480"/>
          <a:ext cx="1363320" cy="70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2440080</xdr:colOff>
      <xdr:row>0</xdr:row>
      <xdr:rowOff>748800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080" cy="748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680400</xdr:colOff>
      <xdr:row>0</xdr:row>
      <xdr:rowOff>768600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9503280" y="67320"/>
          <a:ext cx="1363320" cy="70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2440080</xdr:colOff>
      <xdr:row>0</xdr:row>
      <xdr:rowOff>748800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080" cy="748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669240</xdr:colOff>
      <xdr:row>0</xdr:row>
      <xdr:rowOff>746280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9492120" y="45000"/>
          <a:ext cx="1363320" cy="70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2440080</xdr:colOff>
      <xdr:row>0</xdr:row>
      <xdr:rowOff>748800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080" cy="748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669240</xdr:colOff>
      <xdr:row>0</xdr:row>
      <xdr:rowOff>723600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92120" y="22320"/>
          <a:ext cx="1363320" cy="7012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7" colorId="64" zoomScale="130" zoomScaleNormal="130" zoomScalePageLayoutView="100" workbookViewId="0">
      <selection pane="topLeft" activeCell="F15" activeCellId="0" sqref="F1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5</v>
      </c>
      <c r="G8" s="8" t="s">
        <v>8</v>
      </c>
      <c r="H8" s="11" t="n">
        <v>5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15</v>
      </c>
      <c r="F14" s="20" t="n">
        <v>14</v>
      </c>
      <c r="G14" s="20"/>
      <c r="H14" s="21"/>
      <c r="I14" s="20" t="n">
        <f aca="false">(E14-SUM(F14:G14))-K14</f>
        <v>1</v>
      </c>
      <c r="J14" s="21"/>
      <c r="K14" s="20" t="n">
        <v>0</v>
      </c>
      <c r="L14" s="21" t="n">
        <f aca="false">K14/E14</f>
        <v>0</v>
      </c>
      <c r="M14" s="20" t="n">
        <v>77</v>
      </c>
      <c r="N14" s="22" t="n">
        <v>0.73</v>
      </c>
    </row>
    <row r="15" s="23" customFormat="true" ht="23.85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16</v>
      </c>
      <c r="F15" s="20" t="n">
        <v>16</v>
      </c>
      <c r="G15" s="20"/>
      <c r="H15" s="21"/>
      <c r="I15" s="20" t="n">
        <f aca="false">(E15-SUM(F15:G15))-K15</f>
        <v>0</v>
      </c>
      <c r="J15" s="21"/>
      <c r="K15" s="20" t="n">
        <v>0</v>
      </c>
      <c r="L15" s="21" t="n">
        <f aca="false">K15/E15</f>
        <v>0</v>
      </c>
      <c r="M15" s="20" t="n">
        <v>95</v>
      </c>
      <c r="N15" s="22" t="n">
        <v>0.75</v>
      </c>
    </row>
    <row r="16" s="23" customFormat="true" ht="12.75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35</v>
      </c>
      <c r="E16" s="20" t="n">
        <v>36</v>
      </c>
      <c r="F16" s="20" t="n">
        <v>32</v>
      </c>
      <c r="G16" s="20"/>
      <c r="H16" s="21"/>
      <c r="I16" s="20" t="n">
        <f aca="false">(E16-SUM(F16:G16))-K16</f>
        <v>4</v>
      </c>
      <c r="J16" s="21"/>
      <c r="K16" s="20" t="n">
        <v>0</v>
      </c>
      <c r="L16" s="21" t="n">
        <f aca="false">K16/E16</f>
        <v>0</v>
      </c>
      <c r="M16" s="20" t="n">
        <v>74</v>
      </c>
      <c r="N16" s="22" t="n">
        <v>0.78</v>
      </c>
    </row>
    <row r="17" s="23" customFormat="true" ht="23.85" hidden="false" customHeight="false" outlineLevel="0" collapsed="false">
      <c r="A17" s="19" t="s">
        <v>36</v>
      </c>
      <c r="B17" s="20" t="s">
        <v>37</v>
      </c>
      <c r="C17" s="20" t="s">
        <v>38</v>
      </c>
      <c r="D17" s="20" t="s">
        <v>35</v>
      </c>
      <c r="E17" s="20" t="n">
        <v>18</v>
      </c>
      <c r="F17" s="20" t="n">
        <v>0</v>
      </c>
      <c r="G17" s="20"/>
      <c r="H17" s="21"/>
      <c r="I17" s="20" t="n">
        <f aca="false">(E17-SUM(F17:G17))-K17</f>
        <v>18</v>
      </c>
      <c r="J17" s="21"/>
      <c r="K17" s="20" t="n">
        <v>0</v>
      </c>
      <c r="L17" s="21" t="n">
        <f aca="false">K17/E17</f>
        <v>0</v>
      </c>
      <c r="M17" s="20"/>
      <c r="N17" s="22"/>
    </row>
    <row r="18" s="23" customFormat="true" ht="23.85" hidden="false" customHeight="false" outlineLevel="0" collapsed="false">
      <c r="A18" s="19" t="s">
        <v>39</v>
      </c>
      <c r="B18" s="20" t="s">
        <v>37</v>
      </c>
      <c r="C18" s="20" t="s">
        <v>40</v>
      </c>
      <c r="D18" s="20" t="s">
        <v>35</v>
      </c>
      <c r="E18" s="20" t="n">
        <v>24</v>
      </c>
      <c r="F18" s="20" t="n">
        <v>0</v>
      </c>
      <c r="G18" s="20"/>
      <c r="H18" s="21"/>
      <c r="I18" s="20" t="n">
        <f aca="false">(E18-SUM(F18:G18))-K18</f>
        <v>24</v>
      </c>
      <c r="J18" s="21"/>
      <c r="K18" s="20" t="n">
        <v>0</v>
      </c>
      <c r="L18" s="21" t="n">
        <v>0</v>
      </c>
      <c r="M18" s="20"/>
      <c r="N18" s="22"/>
    </row>
    <row r="19" s="23" customFormat="true" ht="12.75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109</v>
      </c>
      <c r="F28" s="25" t="n">
        <f aca="false">SUM(F14:F27)</f>
        <v>62</v>
      </c>
      <c r="G28" s="25" t="n">
        <f aca="false">SUM(G14:G27)</f>
        <v>0</v>
      </c>
      <c r="H28" s="26"/>
      <c r="I28" s="25" t="n">
        <f aca="false">(E28-SUM(F28:G28))-K28</f>
        <v>47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82</v>
      </c>
      <c r="N28" s="27" t="n">
        <f aca="false">AVERAGE(N14:N27)</f>
        <v>0.753333333333333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7" colorId="64" zoomScale="130" zoomScaleNormal="130" zoomScalePageLayoutView="100" workbookViewId="0">
      <selection pane="topLeft" activeCell="A14" activeCellId="0" sqref="A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6.95" hidden="false" customHeight="true" outlineLevel="0" collapsed="false">
      <c r="A14" s="37" t="str">
        <f aca="false">'1'!A14</f>
        <v>PROGRAMACIÓN EN AMBIENTE CLIENTE SERVIDOR</v>
      </c>
      <c r="B14" s="20" t="s">
        <v>47</v>
      </c>
      <c r="C14" s="20" t="str">
        <f aca="false">'1'!C14</f>
        <v>610A</v>
      </c>
      <c r="D14" s="20" t="str">
        <f aca="false">'1'!D14</f>
        <v>IINF</v>
      </c>
      <c r="E14" s="20" t="n">
        <f aca="false">'1'!E14</f>
        <v>15</v>
      </c>
      <c r="F14" s="20" t="n">
        <v>12</v>
      </c>
      <c r="G14" s="20"/>
      <c r="H14" s="21"/>
      <c r="I14" s="20" t="n">
        <v>3</v>
      </c>
      <c r="J14" s="21"/>
      <c r="K14" s="20" t="n">
        <v>0</v>
      </c>
      <c r="L14" s="21" t="n">
        <v>0</v>
      </c>
      <c r="M14" s="20" t="n">
        <v>73</v>
      </c>
      <c r="N14" s="22" t="n">
        <v>0.8</v>
      </c>
    </row>
    <row r="15" s="23" customFormat="true" ht="26.4" hidden="false" customHeight="true" outlineLevel="0" collapsed="false">
      <c r="A15" s="37" t="str">
        <f aca="false">'1'!A15</f>
        <v>TÉCNICAS DE ANÁLISIS MINERÍA Y VISUALIZACIÓN</v>
      </c>
      <c r="B15" s="20" t="s">
        <v>47</v>
      </c>
      <c r="C15" s="20" t="str">
        <f aca="false">'1'!C15</f>
        <v>810A</v>
      </c>
      <c r="D15" s="20" t="str">
        <f aca="false">'1'!D15</f>
        <v>IINF</v>
      </c>
      <c r="E15" s="20" t="n">
        <f aca="false">'1'!E15</f>
        <v>16</v>
      </c>
      <c r="F15" s="20" t="n">
        <v>16</v>
      </c>
      <c r="G15" s="20"/>
      <c r="H15" s="21"/>
      <c r="I15" s="20" t="n">
        <f aca="false">(E15-SUM(F15:G15))-K15</f>
        <v>0</v>
      </c>
      <c r="J15" s="21"/>
      <c r="K15" s="20" t="n">
        <v>0</v>
      </c>
      <c r="L15" s="21" t="n">
        <f aca="false">K15/E15</f>
        <v>0</v>
      </c>
      <c r="M15" s="20" t="n">
        <v>95</v>
      </c>
      <c r="N15" s="22" t="n">
        <v>0.56</v>
      </c>
    </row>
    <row r="16" s="23" customFormat="true" ht="21.2" hidden="false" customHeight="true" outlineLevel="0" collapsed="false">
      <c r="A16" s="37" t="str">
        <f aca="false">'1'!A16</f>
        <v>SOFTWARE DE APLICACIÓN EJECUTIVO</v>
      </c>
      <c r="B16" s="20" t="s">
        <v>47</v>
      </c>
      <c r="C16" s="20" t="str">
        <f aca="false">'1'!C16</f>
        <v>207A</v>
      </c>
      <c r="D16" s="20" t="str">
        <f aca="false">'1'!D16</f>
        <v>IGEM</v>
      </c>
      <c r="E16" s="20" t="n">
        <f aca="false">'1'!E16</f>
        <v>36</v>
      </c>
      <c r="F16" s="20" t="n">
        <v>35</v>
      </c>
      <c r="G16" s="20"/>
      <c r="H16" s="21"/>
      <c r="I16" s="20" t="n">
        <v>1</v>
      </c>
      <c r="J16" s="21"/>
      <c r="K16" s="20" t="n">
        <v>0</v>
      </c>
      <c r="L16" s="21" t="n">
        <v>0</v>
      </c>
      <c r="M16" s="20" t="n">
        <v>92</v>
      </c>
      <c r="N16" s="22" t="n">
        <v>0.83</v>
      </c>
    </row>
    <row r="17" s="23" customFormat="true" ht="26.4" hidden="false" customHeight="true" outlineLevel="0" collapsed="false">
      <c r="A17" s="37" t="str">
        <f aca="false">'1'!A17</f>
        <v>TALLER DE FINANZAS Y GESTIÓN EMPRESARIAL</v>
      </c>
      <c r="B17" s="20" t="s">
        <v>25</v>
      </c>
      <c r="C17" s="20" t="str">
        <f aca="false">'1'!C17</f>
        <v>807B</v>
      </c>
      <c r="D17" s="20" t="str">
        <f aca="false">'1'!D17</f>
        <v>IGEM</v>
      </c>
      <c r="E17" s="20" t="n">
        <f aca="false">'1'!E17</f>
        <v>18</v>
      </c>
      <c r="F17" s="20" t="n">
        <v>15</v>
      </c>
      <c r="G17" s="20"/>
      <c r="H17" s="21"/>
      <c r="I17" s="20" t="n">
        <v>3</v>
      </c>
      <c r="J17" s="21"/>
      <c r="K17" s="20" t="n">
        <v>0</v>
      </c>
      <c r="L17" s="21" t="n">
        <v>0</v>
      </c>
      <c r="M17" s="20" t="n">
        <v>82</v>
      </c>
      <c r="N17" s="22" t="n">
        <v>0.83</v>
      </c>
    </row>
    <row r="18" s="23" customFormat="true" ht="23.85" hidden="false" customHeight="false" outlineLevel="0" collapsed="false">
      <c r="A18" s="37" t="str">
        <f aca="false">'1'!A18</f>
        <v>CONTABILIDAD ORIENTADA A LOS NEGOCIOS</v>
      </c>
      <c r="B18" s="20" t="s">
        <v>25</v>
      </c>
      <c r="C18" s="20" t="str">
        <f aca="false">'1'!C18</f>
        <v>207B</v>
      </c>
      <c r="D18" s="20" t="str">
        <f aca="false">'1'!D18</f>
        <v>IGEM</v>
      </c>
      <c r="E18" s="20" t="n">
        <f aca="false">'1'!E18</f>
        <v>24</v>
      </c>
      <c r="F18" s="20" t="n">
        <v>17</v>
      </c>
      <c r="G18" s="20"/>
      <c r="H18" s="21"/>
      <c r="I18" s="20" t="n">
        <v>7</v>
      </c>
      <c r="J18" s="21"/>
      <c r="K18" s="20" t="n">
        <v>0</v>
      </c>
      <c r="L18" s="21" t="n">
        <v>0</v>
      </c>
      <c r="M18" s="20" t="n">
        <v>64</v>
      </c>
      <c r="N18" s="22" t="n">
        <v>0.71</v>
      </c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109</v>
      </c>
      <c r="F28" s="25" t="n">
        <f aca="false">SUM(F14:F27)</f>
        <v>95</v>
      </c>
      <c r="G28" s="25" t="n">
        <f aca="false">SUM(G14:G27)</f>
        <v>0</v>
      </c>
      <c r="H28" s="26" t="n">
        <f aca="false">SUM(F28:G28)/E28</f>
        <v>0.871559633027523</v>
      </c>
      <c r="I28" s="25" t="n">
        <f aca="false">(E28-SUM(F28:G28))-K28</f>
        <v>14</v>
      </c>
      <c r="J28" s="26" t="n">
        <f aca="false">I28/E28</f>
        <v>0.128440366972477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81.2</v>
      </c>
      <c r="N28" s="27" t="n">
        <f aca="false">AVERAGE(N14:N27)</f>
        <v>0.746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9" activeCellId="0" sqref="N1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9.1" hidden="false" customHeight="true" outlineLevel="0" collapsed="false">
      <c r="A14" s="37" t="str">
        <f aca="false">'1'!A14</f>
        <v>PROGRAMACIÓN EN AMBIENTE CLIENTE SERVIDOR</v>
      </c>
      <c r="B14" s="20" t="s">
        <v>48</v>
      </c>
      <c r="C14" s="20" t="str">
        <f aca="false">'1'!C14</f>
        <v>610A</v>
      </c>
      <c r="D14" s="20" t="str">
        <f aca="false">'1'!D14</f>
        <v>IINF</v>
      </c>
      <c r="E14" s="20" t="n">
        <f aca="false">'1'!E14</f>
        <v>15</v>
      </c>
      <c r="F14" s="20" t="n">
        <v>10</v>
      </c>
      <c r="G14" s="20"/>
      <c r="H14" s="21"/>
      <c r="I14" s="20" t="n">
        <f aca="false">(E14-SUM(F14:G14))-K14</f>
        <v>5</v>
      </c>
      <c r="J14" s="21"/>
      <c r="K14" s="20" t="n">
        <v>0</v>
      </c>
      <c r="L14" s="21" t="n">
        <v>0</v>
      </c>
      <c r="M14" s="20" t="n">
        <v>63</v>
      </c>
      <c r="N14" s="22" t="n">
        <v>0.67</v>
      </c>
    </row>
    <row r="15" s="23" customFormat="true" ht="23.85" hidden="false" customHeight="false" outlineLevel="0" collapsed="false">
      <c r="A15" s="37" t="str">
        <f aca="false">'1'!A15</f>
        <v>TÉCNICAS DE ANÁLISIS MINERÍA Y VISUALIZACIÓN</v>
      </c>
      <c r="B15" s="20" t="s">
        <v>48</v>
      </c>
      <c r="C15" s="20" t="str">
        <f aca="false">'1'!C15</f>
        <v>810A</v>
      </c>
      <c r="D15" s="20" t="str">
        <f aca="false">'1'!D15</f>
        <v>IINF</v>
      </c>
      <c r="E15" s="20" t="n">
        <f aca="false">'1'!E15</f>
        <v>16</v>
      </c>
      <c r="F15" s="20" t="n">
        <v>15</v>
      </c>
      <c r="G15" s="20"/>
      <c r="H15" s="21"/>
      <c r="I15" s="20" t="n">
        <f aca="false">(E15-SUM(F15:G15))-K15</f>
        <v>1</v>
      </c>
      <c r="J15" s="21"/>
      <c r="K15" s="20" t="n">
        <v>0</v>
      </c>
      <c r="L15" s="21" t="n">
        <f aca="false">K15/E15</f>
        <v>0</v>
      </c>
      <c r="M15" s="20" t="n">
        <v>91</v>
      </c>
      <c r="N15" s="22" t="n">
        <v>0.88</v>
      </c>
    </row>
    <row r="16" s="23" customFormat="true" ht="12.75" hidden="false" customHeight="false" outlineLevel="0" collapsed="false">
      <c r="A16" s="37" t="str">
        <f aca="false">'1'!A16</f>
        <v>SOFTWARE DE APLICACIÓN EJECUTIVO</v>
      </c>
      <c r="B16" s="20" t="s">
        <v>48</v>
      </c>
      <c r="C16" s="20" t="str">
        <f aca="false">'1'!C16</f>
        <v>207A</v>
      </c>
      <c r="D16" s="20" t="str">
        <f aca="false">'1'!D16</f>
        <v>IGEM</v>
      </c>
      <c r="E16" s="20" t="n">
        <f aca="false">'1'!E16</f>
        <v>36</v>
      </c>
      <c r="F16" s="20" t="n">
        <v>33</v>
      </c>
      <c r="G16" s="20"/>
      <c r="H16" s="21"/>
      <c r="I16" s="20" t="n">
        <f aca="false">(E16-SUM(F16:G16))-K16</f>
        <v>3</v>
      </c>
      <c r="J16" s="21"/>
      <c r="K16" s="20" t="n">
        <v>0</v>
      </c>
      <c r="L16" s="21" t="n">
        <v>0</v>
      </c>
      <c r="M16" s="20" t="n">
        <v>88</v>
      </c>
      <c r="N16" s="22" t="n">
        <v>0.86</v>
      </c>
    </row>
    <row r="17" s="23" customFormat="true" ht="23.85" hidden="false" customHeight="false" outlineLevel="0" collapsed="false">
      <c r="A17" s="37" t="str">
        <f aca="false">'1'!A17</f>
        <v>TALLER DE FINANZAS Y GESTIÓN EMPRESARIAL</v>
      </c>
      <c r="B17" s="20" t="s">
        <v>47</v>
      </c>
      <c r="C17" s="20" t="str">
        <f aca="false">'1'!C17</f>
        <v>807B</v>
      </c>
      <c r="D17" s="20" t="str">
        <f aca="false">'1'!D17</f>
        <v>IGEM</v>
      </c>
      <c r="E17" s="20" t="n">
        <f aca="false">'1'!E17</f>
        <v>18</v>
      </c>
      <c r="F17" s="20" t="n">
        <v>18</v>
      </c>
      <c r="G17" s="20"/>
      <c r="H17" s="21"/>
      <c r="I17" s="20" t="n">
        <f aca="false">(E17-SUM(F17:G17))-K17</f>
        <v>0</v>
      </c>
      <c r="J17" s="21"/>
      <c r="K17" s="20" t="n">
        <v>0</v>
      </c>
      <c r="L17" s="21" t="n">
        <v>0</v>
      </c>
      <c r="M17" s="20" t="n">
        <v>98</v>
      </c>
      <c r="N17" s="22" t="n">
        <v>0.72</v>
      </c>
    </row>
    <row r="18" s="23" customFormat="true" ht="23.85" hidden="false" customHeight="false" outlineLevel="0" collapsed="false">
      <c r="A18" s="37" t="str">
        <f aca="false">'1'!A18</f>
        <v>CONTABILIDAD ORIENTADA A LOS NEGOCIOS</v>
      </c>
      <c r="B18" s="20" t="s">
        <v>47</v>
      </c>
      <c r="C18" s="20" t="str">
        <f aca="false">'1'!C18</f>
        <v>207B</v>
      </c>
      <c r="D18" s="20" t="str">
        <f aca="false">'1'!D18</f>
        <v>IGEM</v>
      </c>
      <c r="E18" s="20" t="n">
        <f aca="false">'1'!E18</f>
        <v>24</v>
      </c>
      <c r="F18" s="20" t="n">
        <v>18</v>
      </c>
      <c r="G18" s="20"/>
      <c r="H18" s="21"/>
      <c r="I18" s="20" t="n">
        <f aca="false">(E18-SUM(F18:G18))-K18</f>
        <v>6</v>
      </c>
      <c r="J18" s="21"/>
      <c r="K18" s="20" t="n">
        <v>0</v>
      </c>
      <c r="L18" s="21" t="n">
        <v>0</v>
      </c>
      <c r="M18" s="20" t="n">
        <v>70</v>
      </c>
      <c r="N18" s="22" t="n">
        <v>0.75</v>
      </c>
    </row>
    <row r="19" s="23" customFormat="true" ht="12.75" hidden="false" customHeight="false" outlineLevel="0" collapsed="false">
      <c r="A19" s="37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109</v>
      </c>
      <c r="F28" s="25" t="n">
        <f aca="false">SUM(F14:F27)</f>
        <v>94</v>
      </c>
      <c r="G28" s="25" t="n">
        <f aca="false">SUM(G14:G27)</f>
        <v>0</v>
      </c>
      <c r="H28" s="26" t="n">
        <f aca="false">SUM(F28:G28)/E28</f>
        <v>0.862385321100918</v>
      </c>
      <c r="I28" s="25" t="n">
        <f aca="false">(E28-SUM(F28:G28))-K28</f>
        <v>15</v>
      </c>
      <c r="J28" s="26" t="n">
        <f aca="false">I28/E28</f>
        <v>0.137614678899083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82</v>
      </c>
      <c r="N28" s="27" t="n">
        <f aca="false">AVERAGE(N14:N27)</f>
        <v>0.776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8" colorId="64" zoomScale="100" zoomScaleNormal="100" zoomScalePageLayoutView="100" workbookViewId="0">
      <selection pane="topLeft" activeCell="I18" activeCellId="0" sqref="I1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49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19" t="str">
        <f aca="false">'1'!A14</f>
        <v>PROGRAMACIÓN EN AMBIENTE CLIENTE SERVIDOR</v>
      </c>
      <c r="B14" s="20"/>
      <c r="C14" s="20" t="str">
        <f aca="false">'1'!C14</f>
        <v>610A</v>
      </c>
      <c r="D14" s="20" t="str">
        <f aca="false">'1'!D14</f>
        <v>IINF</v>
      </c>
      <c r="E14" s="20" t="n">
        <f aca="false">'1'!E14</f>
        <v>15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3.85" hidden="false" customHeight="false" outlineLevel="0" collapsed="false">
      <c r="A15" s="19" t="str">
        <f aca="false">'1'!A15</f>
        <v>TÉCNICAS DE ANÁLISIS MINERÍA Y VISUALIZACIÓN</v>
      </c>
      <c r="B15" s="20"/>
      <c r="C15" s="20" t="str">
        <f aca="false">'1'!C15</f>
        <v>810A</v>
      </c>
      <c r="D15" s="20" t="str">
        <f aca="false">'1'!D15</f>
        <v>IINF</v>
      </c>
      <c r="E15" s="20" t="n">
        <f aca="false">'1'!E15</f>
        <v>16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2.75" hidden="false" customHeight="false" outlineLevel="0" collapsed="false">
      <c r="A16" s="19" t="str">
        <f aca="false">'1'!A16</f>
        <v>SOFTWARE DE APLICACIÓN EJECUTIVO</v>
      </c>
      <c r="B16" s="20"/>
      <c r="C16" s="20" t="str">
        <f aca="false">'1'!C16</f>
        <v>207A</v>
      </c>
      <c r="D16" s="20" t="str">
        <f aca="false">'1'!D16</f>
        <v>IGEM</v>
      </c>
      <c r="E16" s="20" t="n">
        <f aca="false">'1'!E16</f>
        <v>36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85" hidden="false" customHeight="false" outlineLevel="0" collapsed="false">
      <c r="A17" s="19" t="str">
        <f aca="false">'1'!A17</f>
        <v>TALLER DE FINANZAS Y GESTIÓN EMPRESARIAL</v>
      </c>
      <c r="B17" s="20"/>
      <c r="C17" s="20" t="str">
        <f aca="false">'1'!C17</f>
        <v>807B</v>
      </c>
      <c r="D17" s="20" t="str">
        <f aca="false">'1'!D17</f>
        <v>IGEM</v>
      </c>
      <c r="E17" s="20" t="n">
        <f aca="false">'1'!E17</f>
        <v>18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23.85" hidden="false" customHeight="false" outlineLevel="0" collapsed="false">
      <c r="A18" s="19" t="str">
        <f aca="false">'1'!A18</f>
        <v>CONTABILIDAD ORIENTADA A LOS NEGOCIOS</v>
      </c>
      <c r="B18" s="20"/>
      <c r="C18" s="20" t="str">
        <f aca="false">'1'!C18</f>
        <v>207B</v>
      </c>
      <c r="D18" s="20" t="str">
        <f aca="false">'1'!D18</f>
        <v>IGEM</v>
      </c>
      <c r="E18" s="20" t="n">
        <f aca="false">'1'!E18</f>
        <v>24</v>
      </c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109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109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7" colorId="64" zoomScale="110" zoomScaleNormal="110" zoomScalePageLayoutView="100" workbookViewId="0">
      <selection pane="topLeft" activeCell="G14" activeCellId="0" sqref="G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50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20" t="str">
        <f aca="false">'1'!A14</f>
        <v>PROGRAMACIÓN EN AMBIENTE CLIENTE SERVIDOR</v>
      </c>
      <c r="B14" s="20" t="s">
        <v>51</v>
      </c>
      <c r="C14" s="20" t="str">
        <f aca="false">'1'!C14</f>
        <v>610A</v>
      </c>
      <c r="D14" s="20" t="str">
        <f aca="false">'1'!D14</f>
        <v>IINF</v>
      </c>
      <c r="E14" s="20" t="n">
        <f aca="false">'1'!E14</f>
        <v>15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3.85" hidden="false" customHeight="false" outlineLevel="0" collapsed="false">
      <c r="A15" s="20" t="str">
        <f aca="false">'1'!A15</f>
        <v>TÉCNICAS DE ANÁLISIS MINERÍA Y VISUALIZACIÓN</v>
      </c>
      <c r="B15" s="20" t="s">
        <v>51</v>
      </c>
      <c r="C15" s="20" t="str">
        <f aca="false">'1'!C15</f>
        <v>810A</v>
      </c>
      <c r="D15" s="20" t="str">
        <f aca="false">'1'!D15</f>
        <v>IINF</v>
      </c>
      <c r="E15" s="20" t="n">
        <f aca="false">'1'!E15</f>
        <v>16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2.75" hidden="false" customHeight="false" outlineLevel="0" collapsed="false">
      <c r="A16" s="20" t="str">
        <f aca="false">'1'!A16</f>
        <v>SOFTWARE DE APLICACIÓN EJECUTIVO</v>
      </c>
      <c r="B16" s="20" t="s">
        <v>51</v>
      </c>
      <c r="C16" s="20" t="str">
        <f aca="false">'1'!C16</f>
        <v>207A</v>
      </c>
      <c r="D16" s="20" t="str">
        <f aca="false">'1'!D16</f>
        <v>IGEM</v>
      </c>
      <c r="E16" s="20" t="n">
        <f aca="false">'1'!E16</f>
        <v>36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85" hidden="false" customHeight="false" outlineLevel="0" collapsed="false">
      <c r="A17" s="20" t="str">
        <f aca="false">'1'!A17</f>
        <v>TALLER DE FINANZAS Y GESTIÓN EMPRESARIAL</v>
      </c>
      <c r="B17" s="20" t="s">
        <v>51</v>
      </c>
      <c r="C17" s="20" t="str">
        <f aca="false">'1'!C17</f>
        <v>807B</v>
      </c>
      <c r="D17" s="20" t="str">
        <f aca="false">'1'!D17</f>
        <v>IGEM</v>
      </c>
      <c r="E17" s="20" t="n">
        <f aca="false">'1'!E17</f>
        <v>18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23.85" hidden="false" customHeight="false" outlineLevel="0" collapsed="false">
      <c r="A18" s="20" t="str">
        <f aca="false">'1'!A18</f>
        <v>CONTABILIDAD ORIENTADA A LOS NEGOCIOS</v>
      </c>
      <c r="B18" s="20"/>
      <c r="C18" s="20" t="str">
        <f aca="false">'1'!C18</f>
        <v>207B</v>
      </c>
      <c r="D18" s="20" t="str">
        <f aca="false">'1'!D18</f>
        <v>IGEM</v>
      </c>
      <c r="E18" s="20" t="n">
        <f aca="false">'1'!E18</f>
        <v>24</v>
      </c>
      <c r="F18" s="20"/>
      <c r="G18" s="20"/>
      <c r="H18" s="21"/>
      <c r="I18" s="20" t="n">
        <f aca="false">(E18-SUM(F18:G18))-K18</f>
        <v>24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109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109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</TotalTime>
  <Application>LibreOffice/7.5.3.2$Linux_X86_64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2023-05-31T21:53:07Z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