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FEB 2023\"/>
    </mc:Choice>
  </mc:AlternateContent>
  <xr:revisionPtr revIDLastSave="0" documentId="13_ncr:1_{7F4A2EA5-98DD-4AC1-978C-6E712A29FF0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5" l="1"/>
  <c r="D14" i="25"/>
  <c r="N28" i="25"/>
  <c r="M28" i="25"/>
  <c r="K28" i="25"/>
  <c r="G28" i="25"/>
  <c r="F28" i="25"/>
  <c r="E17" i="25"/>
  <c r="E28" i="25" s="1"/>
  <c r="L28" i="25" s="1"/>
  <c r="D17" i="25"/>
  <c r="E16" i="25"/>
  <c r="D16" i="25"/>
  <c r="D15" i="25"/>
  <c r="B37" i="25"/>
  <c r="L8" i="25"/>
  <c r="N28" i="24"/>
  <c r="M28" i="24"/>
  <c r="K28" i="24"/>
  <c r="G28" i="24"/>
  <c r="F28" i="24"/>
  <c r="D17" i="24"/>
  <c r="A17" i="24"/>
  <c r="D16" i="24"/>
  <c r="A16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D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4"/>
  <c r="E28" i="23" l="1"/>
  <c r="L28" i="23" s="1"/>
  <c r="I29" i="22"/>
  <c r="J29" i="22" s="1"/>
  <c r="H29" i="22"/>
  <c r="L29" i="22"/>
  <c r="H28" i="25"/>
  <c r="I28" i="25"/>
  <c r="J28" i="25" s="1"/>
  <c r="H28" i="24"/>
  <c r="I28" i="24"/>
  <c r="J28" i="24" s="1"/>
  <c r="L28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<sst xmlns="http://schemas.openxmlformats.org/spreadsheetml/2006/main" count="203" uniqueCount="47">
  <si>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</si>
  <si>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</si>
  <si>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</si>
  <si>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</si>
  <si>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</si>
  <si>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</si>
  <si>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</si>
  <si>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</si>
  <si>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</si>
  <si>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</si>
  <si>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</si>
  <si>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</si>
  <si>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</si>
  <si>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</si>
  <si>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</si>
  <si>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</si>
  <si>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</si>
  <si>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</si>
  <si>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</si>
  <si>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</si>
  <si>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</si>
  <si>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</si>
  <si>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</si>
  <si>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</si>
  <si>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</si>
  <si>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</si>
  <si>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</si>
  <si>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</si>
  <si>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</si>
  <si>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</si>
  <si>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</si>
  <si>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</si>
  <si>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LADM</t>
  </si>
  <si>
    <t>L.C Manuel de Jesús Cano Bustamante</t>
  </si>
  <si>
    <t>Licenciatura en Administración</t>
  </si>
  <si>
    <t xml:space="preserve">Lic. En Administación </t>
  </si>
  <si>
    <t>Final</t>
  </si>
  <si>
    <t xml:space="preserve"> S/E</t>
  </si>
  <si>
    <t>S/E</t>
  </si>
  <si>
    <t>Comunicación Corporativa</t>
  </si>
  <si>
    <t>Taller de Desarrollo Humano</t>
  </si>
  <si>
    <t xml:space="preserve">205A </t>
  </si>
  <si>
    <t>205B</t>
  </si>
  <si>
    <t>205A</t>
  </si>
  <si>
    <t>Febrero - Julio 2023</t>
  </si>
  <si>
    <t>L.C. Manuel de Jesus Cano Bustamante</t>
  </si>
  <si>
    <t>Lic.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</si>
</sst>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3" zoomScale="96" zoomScaleNormal="96" zoomScaleSheetLayoutView="100" zoomScalePageLayoutView="85" workbookViewId="0">
      <selection activeCell="B34" sqref="B34:D34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2</v>
      </c>
      <c r="I8" s="35" t="s">
        <v>7</v>
      </c>
      <c r="J8" s="35"/>
      <c r="K8" s="35"/>
      <c r="L8" s="29" t="s">
        <v>44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39</v>
      </c>
      <c r="B14" s="9" t="s">
        <v>37</v>
      </c>
      <c r="C14" s="9" t="s">
        <v>43</v>
      </c>
      <c r="D14" s="9" t="s">
        <v>32</v>
      </c>
      <c r="E14" s="9">
        <v>32</v>
      </c>
      <c r="F14" s="9"/>
      <c r="G14" s="9"/>
      <c r="H14" s="10"/>
      <c r="I14" s="9">
        <v>32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39</v>
      </c>
      <c r="B15" s="9" t="s">
        <v>38</v>
      </c>
      <c r="C15" s="9" t="s">
        <v>42</v>
      </c>
      <c r="D15" s="9" t="s">
        <v>32</v>
      </c>
      <c r="E15" s="9">
        <v>20</v>
      </c>
      <c r="F15" s="9"/>
      <c r="G15" s="9"/>
      <c r="H15" s="10"/>
      <c r="I15" s="9">
        <v>35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40</v>
      </c>
      <c r="B16" s="9" t="s">
        <v>38</v>
      </c>
      <c r="C16" s="9" t="s">
        <v>43</v>
      </c>
      <c r="D16" s="9" t="s">
        <v>32</v>
      </c>
      <c r="E16" s="9">
        <v>32</v>
      </c>
      <c r="F16" s="9"/>
      <c r="G16" s="9"/>
      <c r="H16" s="10"/>
      <c r="I16" s="9">
        <v>19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40</v>
      </c>
      <c r="B17" s="9" t="s">
        <v>38</v>
      </c>
      <c r="C17" s="9" t="s">
        <v>42</v>
      </c>
      <c r="D17" s="9" t="s">
        <v>32</v>
      </c>
      <c r="E17" s="9">
        <v>21</v>
      </c>
      <c r="F17" s="9"/>
      <c r="G17" s="9"/>
      <c r="H17" s="10"/>
      <c r="I17" s="9">
        <v>19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0" zoomScale="85" zoomScaleNormal="85" zoomScaleSheetLayoutView="100" zoomScalePageLayoutView="85" workbookViewId="0">
      <selection activeCell="B10" sqref="B10:L10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46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 - Julio 2023</v>
      </c>
      <c r="M8" s="29"/>
      <c r="N8" s="29"/>
    </row>
    <row r="10" spans="1:14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Comunicación Corporativa</v>
      </c>
      <c r="B14" s="9">
        <v>1</v>
      </c>
      <c r="C14" s="9" t="str">
        <f>'1'!C14</f>
        <v>205A</v>
      </c>
      <c r="D14" s="9" t="str">
        <f>'1'!D14</f>
        <v>LADM</v>
      </c>
      <c r="E14" s="9">
        <f>'1'!E14</f>
        <v>32</v>
      </c>
      <c r="F14" s="9">
        <v>20</v>
      </c>
      <c r="G14" s="9"/>
      <c r="H14" s="10">
        <v>0.62</v>
      </c>
      <c r="I14" s="9">
        <v>12</v>
      </c>
      <c r="J14" s="10">
        <v>0.375</v>
      </c>
      <c r="K14" s="9"/>
      <c r="L14" s="10">
        <v>0</v>
      </c>
      <c r="M14" s="9">
        <v>53</v>
      </c>
      <c r="N14" s="15">
        <v>0.63</v>
      </c>
    </row>
    <row r="15" spans="1:14" s="11" customFormat="1" x14ac:dyDescent="0.25">
      <c r="A15" s="9" t="str">
        <f>'1'!A15</f>
        <v>Comunicación Corporativa</v>
      </c>
      <c r="B15" s="9">
        <v>1</v>
      </c>
      <c r="C15" s="9" t="s">
        <v>42</v>
      </c>
      <c r="D15" s="9" t="s">
        <v>32</v>
      </c>
      <c r="E15" s="9">
        <v>20</v>
      </c>
      <c r="F15" s="9">
        <v>16</v>
      </c>
      <c r="G15" s="9"/>
      <c r="H15" s="10">
        <v>0.8</v>
      </c>
      <c r="I15" s="9">
        <v>4</v>
      </c>
      <c r="J15" s="10">
        <v>0.2</v>
      </c>
      <c r="K15" s="9"/>
      <c r="L15" s="10">
        <v>0</v>
      </c>
      <c r="M15" s="9">
        <v>56</v>
      </c>
      <c r="N15" s="15">
        <v>0.8</v>
      </c>
    </row>
    <row r="16" spans="1:14" s="11" customFormat="1" x14ac:dyDescent="0.25">
      <c r="A16" s="9" t="str">
        <f>'1'!A16</f>
        <v>Taller de Desarrollo Humano</v>
      </c>
      <c r="B16" s="9">
        <v>1</v>
      </c>
      <c r="C16" s="9" t="s">
        <v>43</v>
      </c>
      <c r="D16" s="9" t="str">
        <f>'1'!D15</f>
        <v>LADM</v>
      </c>
      <c r="E16" s="9">
        <v>32</v>
      </c>
      <c r="F16" s="9">
        <v>26</v>
      </c>
      <c r="G16" s="9"/>
      <c r="H16" s="10">
        <v>0.81</v>
      </c>
      <c r="I16" s="9">
        <v>6</v>
      </c>
      <c r="J16" s="10">
        <v>0.19</v>
      </c>
      <c r="K16" s="9"/>
      <c r="L16" s="10">
        <v>0</v>
      </c>
      <c r="M16" s="9">
        <v>79</v>
      </c>
      <c r="N16" s="15">
        <v>0.81</v>
      </c>
    </row>
    <row r="17" spans="1:14" s="11" customFormat="1" x14ac:dyDescent="0.25">
      <c r="A17" s="9" t="str">
        <f>'1'!A17</f>
        <v>Taller de Desarrollo Humano</v>
      </c>
      <c r="B17" s="9">
        <v>1</v>
      </c>
      <c r="C17" s="9" t="s">
        <v>42</v>
      </c>
      <c r="D17" s="9" t="str">
        <f>'1'!D16</f>
        <v>LADM</v>
      </c>
      <c r="E17" s="9">
        <v>21</v>
      </c>
      <c r="F17" s="9">
        <v>13</v>
      </c>
      <c r="G17" s="9"/>
      <c r="H17" s="10">
        <v>0.62</v>
      </c>
      <c r="I17" s="9">
        <v>8</v>
      </c>
      <c r="J17" s="10">
        <v>0.38</v>
      </c>
      <c r="K17" s="9"/>
      <c r="L17" s="10">
        <v>0</v>
      </c>
      <c r="M17" s="9">
        <v>57</v>
      </c>
      <c r="N17" s="15">
        <v>0.62</v>
      </c>
    </row>
    <row r="18" spans="1:14" s="11" customFormat="1" x14ac:dyDescent="0.25"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105</v>
      </c>
      <c r="F29" s="17">
        <f>SUM(F14:F28)</f>
        <v>75</v>
      </c>
      <c r="G29" s="17">
        <f>SUM(G14:G28)</f>
        <v>0</v>
      </c>
      <c r="H29" s="18">
        <f>SUM(F29:G29)/E29</f>
        <v>0.7142857142857143</v>
      </c>
      <c r="I29" s="17">
        <f t="shared" ref="I29" si="0">(E29-SUM(F29:G29))-K29</f>
        <v>30</v>
      </c>
      <c r="J29" s="18">
        <f t="shared" ref="J29" si="1">I29/E29</f>
        <v>0.2857142857142857</v>
      </c>
      <c r="K29" s="17">
        <f>SUM(K14:K28)</f>
        <v>0</v>
      </c>
      <c r="L29" s="18">
        <f t="shared" ref="L29" si="2">K29/E29</f>
        <v>0</v>
      </c>
      <c r="M29" s="17">
        <f>AVERAGE(M14:M28)</f>
        <v>61.25</v>
      </c>
      <c r="N29" s="19">
        <f>AVERAGE(N14:N28)</f>
        <v>0.71500000000000008</v>
      </c>
    </row>
    <row r="31" spans="1:14" ht="120" customHeight="1" x14ac:dyDescent="0.25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45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abSelected="1" topLeftCell="A7" zoomScale="85" zoomScaleNormal="85" zoomScaleSheetLayoutView="100" zoomScalePageLayoutView="85" workbookViewId="0">
      <selection activeCell="N19" sqref="N19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 - Julio 2023</v>
      </c>
      <c r="M8" s="29"/>
      <c r="N8" s="29"/>
    </row>
    <row r="10" spans="1:16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x14ac:dyDescent="0.25">
      <c r="A14" s="9" t="str">
        <f>'1'!A14</f>
        <v>Comunicación Corporativa</v>
      </c>
      <c r="B14" s="9">
        <v>2</v>
      </c>
      <c r="C14" s="9" t="str">
        <f>'1'!C14</f>
        <v>205A</v>
      </c>
      <c r="D14" s="9" t="str">
        <f>'1'!D14</f>
        <v>LADM</v>
      </c>
      <c r="E14" s="9">
        <f>'1'!E14</f>
        <v>32</v>
      </c>
      <c r="F14" s="9">
        <v>21</v>
      </c>
      <c r="G14" s="9"/>
      <c r="H14" s="10">
        <v>0.66</v>
      </c>
      <c r="I14" s="9">
        <v>11</v>
      </c>
      <c r="J14" s="10">
        <v>0.34</v>
      </c>
      <c r="K14" s="9"/>
      <c r="L14" s="10">
        <v>0</v>
      </c>
      <c r="M14" s="9">
        <v>66</v>
      </c>
      <c r="N14" s="15">
        <v>0.68</v>
      </c>
    </row>
    <row r="15" spans="1:16" s="11" customFormat="1" x14ac:dyDescent="0.25">
      <c r="A15" s="9" t="str">
        <f>'1'!A15</f>
        <v>Comunicación Corporativa</v>
      </c>
      <c r="B15" s="9">
        <v>2</v>
      </c>
      <c r="C15" s="9" t="str">
        <f>'1'!C15</f>
        <v>205B</v>
      </c>
      <c r="D15" s="9" t="str">
        <f>'1'!D15</f>
        <v>LADM</v>
      </c>
      <c r="E15" s="9">
        <f>'1'!E15</f>
        <v>20</v>
      </c>
      <c r="F15" s="9">
        <v>12</v>
      </c>
      <c r="G15" s="9"/>
      <c r="H15" s="10">
        <v>0.6</v>
      </c>
      <c r="I15" s="9">
        <v>8</v>
      </c>
      <c r="J15" s="10">
        <v>0.4</v>
      </c>
      <c r="K15" s="9"/>
      <c r="L15" s="10">
        <v>0</v>
      </c>
      <c r="M15" s="9">
        <v>43</v>
      </c>
      <c r="N15" s="15">
        <v>0.56999999999999995</v>
      </c>
    </row>
    <row r="16" spans="1:16" s="11" customFormat="1" x14ac:dyDescent="0.25">
      <c r="A16" s="9" t="str">
        <f>'1'!A16</f>
        <v>Taller de Desarrollo Humano</v>
      </c>
      <c r="B16" s="9">
        <v>2</v>
      </c>
      <c r="C16" s="9" t="str">
        <f>'1'!C16</f>
        <v>205A</v>
      </c>
      <c r="D16" s="9" t="str">
        <f>'1'!D16</f>
        <v>LADM</v>
      </c>
      <c r="E16" s="9">
        <f>'1'!E16</f>
        <v>32</v>
      </c>
      <c r="F16" s="9">
        <v>24</v>
      </c>
      <c r="G16" s="9"/>
      <c r="H16" s="10">
        <v>0.75</v>
      </c>
      <c r="I16" s="9">
        <v>8</v>
      </c>
      <c r="J16" s="10">
        <v>0.25</v>
      </c>
      <c r="K16" s="9"/>
      <c r="L16" s="10">
        <v>0</v>
      </c>
      <c r="M16" s="9">
        <v>70</v>
      </c>
      <c r="N16" s="15">
        <v>0.77</v>
      </c>
    </row>
    <row r="17" spans="1:14" s="11" customFormat="1" x14ac:dyDescent="0.25">
      <c r="A17" s="9" t="str">
        <f>'1'!A17</f>
        <v>Taller de Desarrollo Humano</v>
      </c>
      <c r="B17" s="9">
        <v>3</v>
      </c>
      <c r="C17" s="9" t="s">
        <v>43</v>
      </c>
      <c r="D17" s="9" t="str">
        <f>'1'!D17</f>
        <v>LADM</v>
      </c>
      <c r="E17" s="9">
        <v>32</v>
      </c>
      <c r="F17" s="9">
        <v>19</v>
      </c>
      <c r="G17" s="9"/>
      <c r="H17" s="10">
        <v>0.59</v>
      </c>
      <c r="I17" s="9">
        <v>13</v>
      </c>
      <c r="J17" s="10">
        <v>0.41</v>
      </c>
      <c r="K17" s="9"/>
      <c r="L17" s="10">
        <v>0</v>
      </c>
      <c r="M17" s="9">
        <v>57</v>
      </c>
      <c r="N17" s="15">
        <v>0.61</v>
      </c>
    </row>
    <row r="18" spans="1:14" s="11" customFormat="1" x14ac:dyDescent="0.25">
      <c r="A18" s="9" t="s">
        <v>40</v>
      </c>
      <c r="B18" s="9">
        <v>2</v>
      </c>
      <c r="C18" s="9" t="s">
        <v>42</v>
      </c>
      <c r="D18" s="9" t="s">
        <v>32</v>
      </c>
      <c r="E18" s="9">
        <v>21</v>
      </c>
      <c r="F18" s="9">
        <v>11</v>
      </c>
      <c r="G18" s="9"/>
      <c r="H18" s="10">
        <v>0.52</v>
      </c>
      <c r="I18" s="9">
        <v>10</v>
      </c>
      <c r="J18" s="10">
        <v>0.48</v>
      </c>
      <c r="K18" s="9"/>
      <c r="L18" s="10">
        <v>0</v>
      </c>
      <c r="M18" s="9">
        <v>47</v>
      </c>
      <c r="N18" s="15">
        <v>0.52</v>
      </c>
    </row>
    <row r="19" spans="1:14" s="11" customFormat="1" x14ac:dyDescent="0.25">
      <c r="A19" s="9" t="s">
        <v>40</v>
      </c>
      <c r="B19" s="9">
        <v>3</v>
      </c>
      <c r="C19" s="9" t="s">
        <v>42</v>
      </c>
      <c r="D19" s="9" t="s">
        <v>32</v>
      </c>
      <c r="E19" s="9">
        <v>21</v>
      </c>
      <c r="F19" s="9">
        <v>15</v>
      </c>
      <c r="G19" s="9"/>
      <c r="H19" s="10">
        <v>0.71</v>
      </c>
      <c r="I19" s="9">
        <v>6</v>
      </c>
      <c r="J19" s="10">
        <v>0.28999999999999998</v>
      </c>
      <c r="K19" s="9"/>
      <c r="L19" s="10">
        <v>0</v>
      </c>
      <c r="M19" s="9">
        <v>64</v>
      </c>
      <c r="N19" s="15">
        <v>0.71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102</v>
      </c>
      <c r="G28" s="17">
        <f>SUM(G14:G27)</f>
        <v>0</v>
      </c>
      <c r="H28" s="18">
        <f>SUM(F28:G28)/E28</f>
        <v>0.64556962025316456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>
        <f>AVERAGE(M14:M27)</f>
        <v>57.833333333333336</v>
      </c>
      <c r="N28" s="19">
        <f>AVERAGE(N14:N27)</f>
        <v>0.64333333333333331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  <c r="L32" s="1">
        <v>34</v>
      </c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90" zoomScaleNormal="90" zoomScaleSheetLayoutView="100" zoomScalePageLayoutView="85" workbookViewId="0">
      <selection activeCell="G26" sqref="G2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 - Julio 2023</v>
      </c>
      <c r="M8" s="29"/>
      <c r="N8" s="29"/>
    </row>
    <row r="10" spans="1:14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Comunicación Corporativa</v>
      </c>
      <c r="B14" s="9"/>
      <c r="C14" s="9" t="str">
        <f>'1'!C14</f>
        <v>205A</v>
      </c>
      <c r="D14" s="9" t="str">
        <f>'1'!D14</f>
        <v>LADM</v>
      </c>
      <c r="E14" s="9">
        <f>'1'!E14</f>
        <v>32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Comunicación Corporativa</v>
      </c>
      <c r="B15" s="9"/>
      <c r="C15" s="9" t="str">
        <f>'1'!C15</f>
        <v>205B</v>
      </c>
      <c r="D15" s="9" t="str">
        <f>'1'!D15</f>
        <v>LADM</v>
      </c>
      <c r="E15" s="9">
        <v>20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Desarrollo Humano</v>
      </c>
      <c r="B16" s="9"/>
      <c r="C16" s="9" t="s">
        <v>43</v>
      </c>
      <c r="D16" s="9" t="str">
        <f>'1'!D16</f>
        <v>LADM</v>
      </c>
      <c r="E16" s="9">
        <v>32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tr">
        <f>'1'!A17</f>
        <v>Taller de Desarrollo Humano</v>
      </c>
      <c r="B17" s="9"/>
      <c r="C17" s="9" t="s">
        <v>42</v>
      </c>
      <c r="D17" s="9" t="str">
        <f>'1'!D17</f>
        <v>LADM</v>
      </c>
      <c r="E17" s="9">
        <v>21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SheetLayoutView="100" workbookViewId="0">
      <selection activeCell="H18" sqref="H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36</v>
      </c>
      <c r="C8" s="29"/>
      <c r="D8" s="14" t="s">
        <v>5</v>
      </c>
      <c r="E8" s="20">
        <v>4</v>
      </c>
      <c r="F8"/>
      <c r="G8" s="4" t="s">
        <v>6</v>
      </c>
      <c r="H8" s="20">
        <v>2</v>
      </c>
      <c r="I8" s="35" t="s">
        <v>7</v>
      </c>
      <c r="J8" s="35"/>
      <c r="K8" s="35"/>
      <c r="L8" s="29" t="str">
        <f>'1'!L8</f>
        <v>Febrero - Julio 2023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39</v>
      </c>
      <c r="B14" s="9"/>
      <c r="C14" s="9" t="s">
        <v>41</v>
      </c>
      <c r="D14" s="9" t="str">
        <f>'1'!D14</f>
        <v>LADM</v>
      </c>
      <c r="E14" s="9">
        <v>32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39</v>
      </c>
      <c r="B15" s="9"/>
      <c r="C15" s="9" t="s">
        <v>42</v>
      </c>
      <c r="D15" s="9" t="str">
        <f>'1'!D15</f>
        <v>LADM</v>
      </c>
      <c r="E15" s="9">
        <v>20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 t="s">
        <v>40</v>
      </c>
      <c r="B16" s="9"/>
      <c r="C16" s="9" t="s">
        <v>41</v>
      </c>
      <c r="D16" s="9" t="str">
        <f>'1'!D16</f>
        <v>LADM</v>
      </c>
      <c r="E16" s="9">
        <f>'1'!E16</f>
        <v>32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40</v>
      </c>
      <c r="B17" s="9"/>
      <c r="C17" s="9" t="s">
        <v>42</v>
      </c>
      <c r="D17" s="9" t="str">
        <f>'1'!D17</f>
        <v>LADM</v>
      </c>
      <c r="E17" s="9">
        <f>'1'!E17</f>
        <v>21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>
        <f>'1'!D23</f>
        <v>0</v>
      </c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30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2023-05-29T19:13:24Z</dcterms:modified>
  <cp:category/>
  <cp:contentStatus/>
</cp:coreProperties>
</file>