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-120" yWindow="-120" windowWidth="24240" windowHeight="131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3" l="1"/>
  <c r="G37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<sst xmlns="http://schemas.openxmlformats.org/spreadsheetml/2006/main" count="197" uniqueCount="49">
  <si>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</si>
  <si>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</si>
  <si>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</si>
  <si>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</si>
  <si>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</si>
  <si>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</si>
  <si>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</si>
  <si>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</si>
  <si>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</si>
  <si>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</si>
  <si>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</si>
  <si>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</si>
  <si>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</si>
  <si>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</si>
  <si>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</si>
  <si>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</si>
  <si>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</si>
  <si>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</si>
  <si>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</si>
  <si>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</si>
  <si>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</si>
  <si>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</si>
  <si>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</si>
  <si>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</si>
  <si>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</si>
  <si>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</si>
  <si>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</si>
  <si>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</si>
  <si>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</si>
  <si>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</si>
  <si>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</si>
  <si>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</si>
  <si>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</si>
  <si>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</si>
  <si>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</si>
  <si>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</si>
  <si>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</si>
  <si>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</si>
  <si>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</si>
  <si>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S/E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</si>
  <si>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</si>
  <si>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</si>
  <si>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</si>
  <si>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</si>
  <si>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</si>
  <si>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</si>
  <si>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</si>
  <si>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</si>
  <si>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FEB -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</si>
</sst>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1" zoomScaleNormal="91" zoomScaleSheetLayoutView="100" workbookViewId="0">
      <selection activeCell="J26" sqref="J25:J2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48</v>
      </c>
      <c r="M8" s="30"/>
      <c r="N8" s="30"/>
    </row>
    <row r="10" spans="1:14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31</v>
      </c>
      <c r="E14" s="9">
        <v>35</v>
      </c>
      <c r="F14" s="9">
        <v>27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0.77</v>
      </c>
    </row>
    <row r="15" spans="1:14" s="11" customFormat="1" x14ac:dyDescent="0.2">
      <c r="A15" s="8" t="s">
        <v>37</v>
      </c>
      <c r="B15" s="9" t="s">
        <v>21</v>
      </c>
      <c r="C15" s="9" t="s">
        <v>44</v>
      </c>
      <c r="D15" s="9" t="s">
        <v>31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0.85</v>
      </c>
    </row>
    <row r="16" spans="1:14" s="11" customFormat="1" x14ac:dyDescent="0.2">
      <c r="A16" s="8" t="s">
        <v>37</v>
      </c>
      <c r="B16" s="9" t="s">
        <v>21</v>
      </c>
      <c r="C16" s="9" t="s">
        <v>45</v>
      </c>
      <c r="D16" s="9" t="s">
        <v>31</v>
      </c>
      <c r="E16" s="9"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</v>
      </c>
      <c r="N16" s="15">
        <v>0.8</v>
      </c>
    </row>
    <row r="17" spans="1:14" s="11" customFormat="1" x14ac:dyDescent="0.2">
      <c r="A17" s="8" t="s">
        <v>43</v>
      </c>
      <c r="B17" s="9" t="s">
        <v>21</v>
      </c>
      <c r="C17" s="9" t="s">
        <v>46</v>
      </c>
      <c r="D17" s="9" t="s">
        <v>31</v>
      </c>
      <c r="E17" s="9"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 t="s">
        <v>43</v>
      </c>
      <c r="B18" s="9" t="s">
        <v>21</v>
      </c>
      <c r="C18" s="9" t="s">
        <v>47</v>
      </c>
      <c r="D18" s="9" t="s">
        <v>31</v>
      </c>
      <c r="E18" s="9">
        <v>6</v>
      </c>
      <c r="F18" s="9">
        <v>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55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91</v>
      </c>
      <c r="G28" s="17">
        <f>SUM(G14:G27)</f>
        <v>0</v>
      </c>
      <c r="H28" s="18">
        <f>SUM(F28:G28)/E28</f>
        <v>0.79130434782608694</v>
      </c>
      <c r="I28" s="17">
        <f t="shared" si="0"/>
        <v>24</v>
      </c>
      <c r="J28" s="18">
        <f t="shared" ref="J28" si="2">I28/E28</f>
        <v>0.20869565217391303</v>
      </c>
      <c r="K28" s="17">
        <f>SUM(K14:K27)</f>
        <v>0</v>
      </c>
      <c r="L28" s="18">
        <f t="shared" si="1"/>
        <v>0</v>
      </c>
      <c r="M28" s="17">
        <f>AVERAGE(M14:M27)</f>
        <v>66.2</v>
      </c>
      <c r="N28" s="19">
        <f>AVERAGE(N14:N27)</f>
        <v>0.76999999999999991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6" zoomScale="118" zoomScaleNormal="118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ref="I15" si="2">(E15-SUM(F15:G15))-K15</f>
        <v>20</v>
      </c>
      <c r="J15" s="10"/>
      <c r="K15" s="9">
        <v>0</v>
      </c>
      <c r="L15" s="10">
        <f t="shared" ref="L15" si="3">K15/E15</f>
        <v>0</v>
      </c>
      <c r="M15" s="9"/>
      <c r="N15" s="15"/>
    </row>
    <row r="16" spans="1:14" s="11" customFormat="1" x14ac:dyDescent="0.2">
      <c r="A16" s="21" t="str">
        <f>'1'!A16</f>
        <v>ECONOMIA EMPRESARIAL</v>
      </c>
      <c r="B16" s="9" t="s">
        <v>32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21" t="str">
        <f>'1'!A18</f>
        <v>ECONOMIA INTERNACIONAL</v>
      </c>
      <c r="B18" s="9" t="s">
        <v>39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4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B7" zoomScale="118" zoomScaleNormal="118" zoomScaleSheetLayoutView="100" workbookViewId="0">
      <selection activeCell="M14" sqref="M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40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ECONOMIA EMPRESARIAL</v>
      </c>
      <c r="B15" s="9" t="s">
        <v>40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ECONOMIA EMPRESARIAL</v>
      </c>
      <c r="B16" s="9" t="s">
        <v>40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ECONOMIA INTERNACIONAL</v>
      </c>
      <c r="B17" s="9" t="s">
        <v>40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ECONOMIA INTERNACIONAL</v>
      </c>
      <c r="B18" s="9" t="s">
        <v>40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'2'!G37:L37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41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ECONOMIA EMPRESARIAL</v>
      </c>
      <c r="B15" s="9" t="s">
        <v>41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ECONOMIA EMPRESARIAL</v>
      </c>
      <c r="B16" s="9" t="s">
        <v>42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ECONOMIA INTERNACIONAL</v>
      </c>
      <c r="B17" s="9" t="s">
        <v>42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ECONOMIA INTERNACIONAL</v>
      </c>
      <c r="B18" s="9" t="s">
        <v>42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'3'!G37:J37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106" zoomScaleNormal="106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7</v>
      </c>
      <c r="G14" s="9">
        <v>7</v>
      </c>
      <c r="H14" s="10">
        <f>(F14+G14)/E14</f>
        <v>0.4</v>
      </c>
      <c r="I14" s="9">
        <f t="shared" ref="I14:I27" si="0">(E14-SUM(F14:G14))-K14</f>
        <v>21</v>
      </c>
      <c r="J14" s="10">
        <f t="shared" ref="J14:J27" si="1">I14/E14</f>
        <v>0.6</v>
      </c>
      <c r="K14" s="9">
        <v>0</v>
      </c>
      <c r="L14" s="10">
        <f t="shared" ref="L14:L27" si="2">K14/E14</f>
        <v>0</v>
      </c>
      <c r="M14" s="9">
        <v>75</v>
      </c>
      <c r="N14" s="15">
        <v>0.81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7</v>
      </c>
      <c r="G15" s="9">
        <v>14</v>
      </c>
      <c r="H15" s="10">
        <f t="shared" ref="H15:H19" si="3">(F15+G15)/E15</f>
        <v>1.05</v>
      </c>
      <c r="I15" s="9">
        <f t="shared" si="0"/>
        <v>-1</v>
      </c>
      <c r="J15" s="10">
        <f t="shared" si="1"/>
        <v>-0.05</v>
      </c>
      <c r="K15" s="9">
        <v>0</v>
      </c>
      <c r="L15" s="10">
        <f t="shared" si="2"/>
        <v>0</v>
      </c>
      <c r="M15" s="9">
        <v>69</v>
      </c>
      <c r="N15" s="15">
        <v>0.91</v>
      </c>
    </row>
    <row r="16" spans="1:14" s="11" customFormat="1" x14ac:dyDescent="0.2">
      <c r="A16" s="9" t="str">
        <f>'1'!A16</f>
        <v>ECONOMIA EMPRESARIAL</v>
      </c>
      <c r="B16" s="9"/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6</v>
      </c>
      <c r="G16" s="9">
        <v>24</v>
      </c>
      <c r="H16" s="10">
        <f t="shared" si="3"/>
        <v>1.5</v>
      </c>
      <c r="I16" s="9">
        <f t="shared" si="0"/>
        <v>-10</v>
      </c>
      <c r="J16" s="10">
        <f t="shared" si="1"/>
        <v>-0.5</v>
      </c>
      <c r="K16" s="9">
        <v>0</v>
      </c>
      <c r="L16" s="10">
        <f t="shared" si="2"/>
        <v>0</v>
      </c>
      <c r="M16" s="9">
        <v>70</v>
      </c>
      <c r="N16" s="15">
        <v>0.88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4</v>
      </c>
      <c r="G17" s="9">
        <v>4</v>
      </c>
      <c r="H17" s="10">
        <f t="shared" si="3"/>
        <v>0.23529411764705882</v>
      </c>
      <c r="I17" s="9">
        <f t="shared" si="0"/>
        <v>26</v>
      </c>
      <c r="J17" s="10">
        <f t="shared" si="1"/>
        <v>0.76470588235294112</v>
      </c>
      <c r="K17" s="9">
        <v>0</v>
      </c>
      <c r="L17" s="10">
        <f t="shared" si="2"/>
        <v>0</v>
      </c>
      <c r="M17" s="9">
        <v>69</v>
      </c>
      <c r="N17" s="15">
        <v>0.89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22</v>
      </c>
      <c r="G18" s="9">
        <v>4</v>
      </c>
      <c r="H18" s="10">
        <f t="shared" si="3"/>
        <v>4.333333333333333</v>
      </c>
      <c r="I18" s="9">
        <f t="shared" si="0"/>
        <v>-20</v>
      </c>
      <c r="J18" s="10">
        <f t="shared" si="1"/>
        <v>-3.3333333333333335</v>
      </c>
      <c r="K18" s="9">
        <v>0</v>
      </c>
      <c r="L18" s="10">
        <f t="shared" si="2"/>
        <v>0</v>
      </c>
      <c r="M18" s="9">
        <v>72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115</v>
      </c>
      <c r="F27" s="17">
        <f>SUM(F14:F26)</f>
        <v>46</v>
      </c>
      <c r="G27" s="17">
        <f>SUM(G14:G26)</f>
        <v>53</v>
      </c>
      <c r="H27" s="18">
        <f>SUM(F27:G27)/E27</f>
        <v>0.86086956521739133</v>
      </c>
      <c r="I27" s="17">
        <f t="shared" si="0"/>
        <v>16</v>
      </c>
      <c r="J27" s="18">
        <f t="shared" si="1"/>
        <v>0.1391304347826087</v>
      </c>
      <c r="K27" s="17">
        <f>SUM(K14:K26)</f>
        <v>0</v>
      </c>
      <c r="L27" s="18">
        <f t="shared" si="2"/>
        <v>0</v>
      </c>
      <c r="M27" s="22">
        <f>AVERAGE(M14:M26)</f>
        <v>71</v>
      </c>
      <c r="N27" s="19">
        <f>AVERAGE(N14:N26)</f>
        <v>0.8640000000000001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'4'!G37:J37</f>
        <v>L.C. MANUEL DE JESUS CANO BUSTAMANTE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2023-03-26T01:40:29Z</dcterms:modified>
  <cp:category/>
  <cp:contentStatus/>
</cp:coreProperties>
</file>