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PORTES SEMESTRALES\CALIFICACIONES\FEB-JUL 2023\"/>
    </mc:Choice>
  </mc:AlternateContent>
  <bookViews>
    <workbookView xWindow="0" yWindow="0" windowWidth="20490" windowHeight="7755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1" l="1"/>
  <c r="P54" i="1"/>
  <c r="O55" i="1"/>
  <c r="P55" i="1"/>
  <c r="O56" i="1"/>
  <c r="P56" i="1"/>
  <c r="O57" i="1"/>
  <c r="P57" i="1"/>
  <c r="O58" i="1"/>
  <c r="P58" i="1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9" i="1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9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9" i="4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9" i="5"/>
  <c r="Q10" i="6"/>
  <c r="Q11" i="6"/>
  <c r="Q12" i="6"/>
  <c r="Q13" i="6"/>
  <c r="Q14" i="6"/>
  <c r="Q9" i="6"/>
  <c r="P56" i="6" l="1"/>
  <c r="O56" i="6"/>
  <c r="N56" i="6"/>
  <c r="M56" i="6"/>
  <c r="L56" i="6"/>
  <c r="K56" i="6"/>
  <c r="J56" i="6"/>
  <c r="P55" i="6"/>
  <c r="P58" i="6"/>
  <c r="O55" i="6"/>
  <c r="N55" i="6"/>
  <c r="N58" i="6" s="1"/>
  <c r="M55" i="6"/>
  <c r="M58" i="6" s="1"/>
  <c r="L55" i="6"/>
  <c r="L58" i="6"/>
  <c r="K55" i="6"/>
  <c r="K58" i="6" s="1"/>
  <c r="J55" i="6"/>
  <c r="J58" i="6" s="1"/>
  <c r="P54" i="6"/>
  <c r="P57" i="6"/>
  <c r="O54" i="6"/>
  <c r="O57" i="6" s="1"/>
  <c r="N54" i="6"/>
  <c r="N57" i="6" s="1"/>
  <c r="M54" i="6"/>
  <c r="L54" i="6"/>
  <c r="L57" i="6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56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P56" i="4"/>
  <c r="O56" i="4"/>
  <c r="N56" i="4"/>
  <c r="M56" i="4"/>
  <c r="L56" i="4"/>
  <c r="K56" i="4"/>
  <c r="J56" i="4"/>
  <c r="P55" i="4"/>
  <c r="P58" i="4" s="1"/>
  <c r="O55" i="4"/>
  <c r="O58" i="4" s="1"/>
  <c r="N55" i="4"/>
  <c r="M55" i="4"/>
  <c r="L55" i="4"/>
  <c r="K55" i="4"/>
  <c r="J55" i="4"/>
  <c r="J58" i="4" s="1"/>
  <c r="P54" i="4"/>
  <c r="P57" i="4"/>
  <c r="O54" i="4"/>
  <c r="O57" i="4"/>
  <c r="N54" i="4"/>
  <c r="N57" i="4" s="1"/>
  <c r="M54" i="4"/>
  <c r="M57" i="4" s="1"/>
  <c r="L54" i="4"/>
  <c r="L57" i="4" s="1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P56" i="3"/>
  <c r="O56" i="3"/>
  <c r="N56" i="3"/>
  <c r="M56" i="3"/>
  <c r="L56" i="3"/>
  <c r="K56" i="3"/>
  <c r="J56" i="3"/>
  <c r="P55" i="3"/>
  <c r="P58" i="3" s="1"/>
  <c r="O55" i="3"/>
  <c r="N55" i="3"/>
  <c r="N58" i="3" s="1"/>
  <c r="M55" i="3"/>
  <c r="L55" i="3"/>
  <c r="L58" i="3" s="1"/>
  <c r="K55" i="3"/>
  <c r="J55" i="3"/>
  <c r="J58" i="3" s="1"/>
  <c r="P54" i="3"/>
  <c r="P57" i="3"/>
  <c r="O54" i="3"/>
  <c r="O57" i="3"/>
  <c r="N54" i="3"/>
  <c r="N57" i="3"/>
  <c r="M54" i="3"/>
  <c r="L54" i="3"/>
  <c r="L57" i="3" s="1"/>
  <c r="K54" i="3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O58" i="6"/>
  <c r="Q54" i="6"/>
  <c r="Q55" i="6"/>
  <c r="K56" i="1"/>
  <c r="L56" i="1"/>
  <c r="M56" i="1"/>
  <c r="N56" i="1"/>
  <c r="J56" i="1"/>
  <c r="Q53" i="1"/>
  <c r="K55" i="1"/>
  <c r="K58" i="1" s="1"/>
  <c r="L55" i="1"/>
  <c r="L58" i="1" s="1"/>
  <c r="M55" i="1"/>
  <c r="M58" i="1" s="1"/>
  <c r="N55" i="1"/>
  <c r="K54" i="1"/>
  <c r="K57" i="1" s="1"/>
  <c r="L54" i="1"/>
  <c r="L57" i="1" s="1"/>
  <c r="M54" i="1"/>
  <c r="M57" i="1" s="1"/>
  <c r="N54" i="1"/>
  <c r="N57" i="1" s="1"/>
  <c r="J55" i="1"/>
  <c r="J54" i="1"/>
  <c r="Q49" i="1"/>
  <c r="Q50" i="1"/>
  <c r="Q51" i="1"/>
  <c r="Q52" i="1"/>
  <c r="Q44" i="1"/>
  <c r="Q45" i="1"/>
  <c r="Q46" i="1"/>
  <c r="Q47" i="1"/>
  <c r="Q48" i="1"/>
  <c r="N58" i="1"/>
  <c r="J58" i="1"/>
  <c r="B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M57" i="6" l="1"/>
  <c r="Q58" i="6"/>
  <c r="O58" i="5"/>
  <c r="M58" i="5"/>
  <c r="N58" i="4"/>
  <c r="M58" i="4"/>
  <c r="M57" i="3"/>
  <c r="L58" i="5"/>
  <c r="L58" i="4"/>
  <c r="K58" i="5"/>
  <c r="K57" i="4"/>
  <c r="K58" i="4"/>
  <c r="Q55" i="1"/>
  <c r="Q57" i="6"/>
  <c r="Q54" i="5"/>
  <c r="Q55" i="5"/>
  <c r="J58" i="5"/>
  <c r="J57" i="1"/>
  <c r="Q56" i="4"/>
  <c r="Q55" i="4"/>
  <c r="Q54" i="4"/>
  <c r="Q57" i="4" s="1"/>
  <c r="K57" i="3"/>
  <c r="K58" i="3"/>
  <c r="M58" i="3"/>
  <c r="O58" i="3"/>
  <c r="Q56" i="3"/>
  <c r="Q55" i="3"/>
  <c r="Q54" i="3"/>
  <c r="Q57" i="3" s="1"/>
  <c r="Q54" i="1"/>
  <c r="Q56" i="1"/>
  <c r="Q56" i="5"/>
  <c r="Q57" i="5" l="1"/>
  <c r="Q58" i="4"/>
  <c r="Q58" i="3"/>
  <c r="Q57" i="1"/>
  <c r="Q58" i="1"/>
  <c r="Q58" i="5"/>
</calcChain>
</file>

<file path=xl/sharedStrings.xml><?xml version="1.0" encoding="utf-8"?>
<sst xmlns="http://schemas.openxmlformats.org/spreadsheetml/2006/main" count="945" uniqueCount="264">
  <si>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</si>
  <si>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</si>
  <si>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</si>
  <si>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</si>
  <si>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</si>
  <si>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</si>
  <si>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</si>
  <si>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</si>
  <si>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</si>
  <si>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</si>
  <si>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</si>
  <si>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</si>
  <si>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</si>
  <si>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</si>
  <si>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</si>
  <si>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</si>
  <si>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</si>
  <si>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</si>
  <si>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</si>
  <si>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</si>
  <si>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</si>
  <si>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</si>
  <si>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</si>
  <si>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</si>
  <si>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AMBROS MALAGA DIANA AZUCENA</t>
  </si>
  <si>
    <t>ARRES PAXTIAN VICTOR DEL ANGEL</t>
  </si>
  <si>
    <t>BAXIN PÓLITO FATIMA ALEJANDRA</t>
  </si>
  <si>
    <t>BUSTAMANTE FISCAL ANAHI</t>
  </si>
  <si>
    <t>CABAÑAS VILLASANA JUAN MANUEL</t>
  </si>
  <si>
    <t>CAGAL XOLO GABRIELA</t>
  </si>
  <si>
    <t>CHIBAMBA IGNOT ESTRELLA</t>
  </si>
  <si>
    <t>CHIPOL XALA JOSUE</t>
  </si>
  <si>
    <t>CHONTAL GARCIA DANIA YAZARET</t>
  </si>
  <si>
    <t>CRUZ LOBATO HENRY</t>
  </si>
  <si>
    <t>FISCAL CATEMAXCA ISAEL</t>
  </si>
  <si>
    <t>GARCIA PRADO ALMA RAQUEL</t>
  </si>
  <si>
    <t>GONZALEZ ANTELE JOSE ANDRÉS</t>
  </si>
  <si>
    <t>HERNANDEZ ABSALON ADRIANA</t>
  </si>
  <si>
    <t>IZQUIERDO CARRIÓN RICARDO</t>
  </si>
  <si>
    <t>LÁZARO MARTINEZ HERIBERTO CARLOS</t>
  </si>
  <si>
    <t>MARTINEZ MARTINEZ VICTOR HUGO</t>
  </si>
  <si>
    <t>MARTINEZ PALMA YURIDIANA</t>
  </si>
  <si>
    <t>MIXTEGA HERNANDEZ JAVIER DE JESÚS</t>
  </si>
  <si>
    <t>MORALES HERNANDEZ ZAZIL-HA ZILVANI</t>
  </si>
  <si>
    <t>OLEA CATEMAXCA KENIA SARAI</t>
  </si>
  <si>
    <t>ORTEGA SANCHEZ ANGEL ANDRÉS</t>
  </si>
  <si>
    <t>OSORIO IXTEPAN MARCOS</t>
  </si>
  <si>
    <t>PEREZ ESCRIBANO LAISA CONCEPCIÓN</t>
  </si>
  <si>
    <t>REYES SOSME ALEX</t>
  </si>
  <si>
    <t>RODRIGUEZ MARCIAL HEIDI ANGÉLICA</t>
  </si>
  <si>
    <t>SAINZ CHIGUIL ALEJANDRA</t>
  </si>
  <si>
    <t>SAINZ PRIETO MARIANNE</t>
  </si>
  <si>
    <t>TEPOX CHAPOL ROSA YASMIN</t>
  </si>
  <si>
    <t>VAZQUEZ CORDERO CARLOS YAVHET</t>
  </si>
  <si>
    <t>VELASCO CONTRERAS GUSTAVO</t>
  </si>
  <si>
    <t>VERGARA PÓLITO MARIA MAGDALENA</t>
  </si>
  <si>
    <t>XOLO TORNAO LEZBETH</t>
  </si>
  <si>
    <t>ZAPOT SANTIAGO NINFA ZAMIRA</t>
  </si>
  <si>
    <t>CASTELLANOS CARMONA ANGEL ALONS</t>
  </si>
  <si>
    <t>CASTELLANOS CARMONA ANGEL ALONSO</t>
  </si>
  <si>
    <t>201U0419</t>
  </si>
  <si>
    <t>191U0205</t>
  </si>
  <si>
    <t>201U0133</t>
  </si>
  <si>
    <t>201U0134</t>
  </si>
  <si>
    <t>201U0135</t>
  </si>
  <si>
    <t>201U0136</t>
  </si>
  <si>
    <t>201U0138</t>
  </si>
  <si>
    <t>201U0139</t>
  </si>
  <si>
    <t>201U0143</t>
  </si>
  <si>
    <t>201U0452</t>
  </si>
  <si>
    <t>191U0687</t>
  </si>
  <si>
    <t>201U0431</t>
  </si>
  <si>
    <t>201U0149</t>
  </si>
  <si>
    <t>201U0150</t>
  </si>
  <si>
    <t>201U0153</t>
  </si>
  <si>
    <t>201U0154</t>
  </si>
  <si>
    <t>201U0155</t>
  </si>
  <si>
    <t>191U0270</t>
  </si>
  <si>
    <t>201U0156</t>
  </si>
  <si>
    <t>201U0158</t>
  </si>
  <si>
    <t>201U0243</t>
  </si>
  <si>
    <t>201U0516</t>
  </si>
  <si>
    <t>201U0491</t>
  </si>
  <si>
    <t>201U0159</t>
  </si>
  <si>
    <t>201U0160</t>
  </si>
  <si>
    <t>191U0279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</si>
  <si>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</si>
  <si>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</si>
  <si>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</si>
  <si>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</si>
  <si>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</si>
  <si>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</si>
  <si>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</si>
  <si>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</si>
  <si>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AVILA ARVEA STEFANY ANDREA</t>
  </si>
  <si>
    <t>CAGAL MALAGA LUIS ANTONIO</t>
  </si>
  <si>
    <t>CANELA OLIVER ALEXANDRA</t>
  </si>
  <si>
    <t>CHONTAL PELAYO VICTOR MANUEL</t>
  </si>
  <si>
    <t>DOMINGUEZ CAMPECHANO ELIZABETH</t>
  </si>
  <si>
    <t>DOMINGUEZ PROMOTOR CORAL</t>
  </si>
  <si>
    <t>ESCRIBANO RODRIGUEZ EDGAR OMAR</t>
  </si>
  <si>
    <t>FARIAS POUCHOULEN SAHIAN</t>
  </si>
  <si>
    <t>GRACIA MARTINEZ GUSTAVO RODOLFO</t>
  </si>
  <si>
    <t>MIROS HERRERA ADELINE</t>
  </si>
  <si>
    <t>MORALES HERNANDEZ ALEJANDRA</t>
  </si>
  <si>
    <t>PAEZ SANTOS YOLIVEY</t>
  </si>
  <si>
    <t>PEREZ MARTINEZ JOALY LIZBETH</t>
  </si>
  <si>
    <t>PEREZ USCANGA MARIELLA YAMILLETH</t>
  </si>
  <si>
    <t>PUCHETA MIROS MAYRA GUADALUPE</t>
  </si>
  <si>
    <t>QUINTO TOME MARISOL DE JESUS</t>
  </si>
  <si>
    <t>RODRIGUEZ XALATE SANDRA ITZEL</t>
  </si>
  <si>
    <t>ROJAS ABRAJAN LUIS ANTONIO</t>
  </si>
  <si>
    <t>ROQUE NAVARRETE DAYSEE GUADALUPE</t>
  </si>
  <si>
    <t>SANCHEZ HERNANDEZ URIEL DEL ANGEL</t>
  </si>
  <si>
    <t>SEBA POITO ITZEL</t>
  </si>
  <si>
    <t xml:space="preserve">SERRANO SALAZAR ANDREA </t>
  </si>
  <si>
    <t>SINTA GONZALEZ AEELEN INES</t>
  </si>
  <si>
    <t>SINTA TEMICH GABRIELA</t>
  </si>
  <si>
    <t>TENORIO JIMENEZ ALBA ITZEL</t>
  </si>
  <si>
    <t>TEOBA HERRERA SAMUEL ADONAY</t>
  </si>
  <si>
    <t>TEPACH ARRES MARIA GUADALUPE</t>
  </si>
  <si>
    <t>TORREZ PIÑA LUISA ARTURINA</t>
  </si>
  <si>
    <t>TURRENT HERNANDEZ LILIANA DEL CARMEN</t>
  </si>
  <si>
    <t>VELASCO CHIMA YURIDIA</t>
  </si>
  <si>
    <t>VILLEGAS COBAXIN MARIA JOSE</t>
  </si>
  <si>
    <t>XALATE MENDOZA MARIA FERNANDA</t>
  </si>
  <si>
    <t>XOLO BAXIN YURI DIANA</t>
  </si>
  <si>
    <t>XOLO COAZOZON SAMUEL ISAI</t>
  </si>
  <si>
    <t>211U0208</t>
  </si>
  <si>
    <t>211U0210</t>
  </si>
  <si>
    <t>211U0212</t>
  </si>
  <si>
    <t>211U0214</t>
  </si>
  <si>
    <t>211U0215</t>
  </si>
  <si>
    <t>211U0217</t>
  </si>
  <si>
    <t>211U0437</t>
  </si>
  <si>
    <t>211U0223</t>
  </si>
  <si>
    <t>211U0225</t>
  </si>
  <si>
    <t>211U0226</t>
  </si>
  <si>
    <t>211U0229</t>
  </si>
  <si>
    <t>211U0234</t>
  </si>
  <si>
    <t>211U0235</t>
  </si>
  <si>
    <t>211U0236</t>
  </si>
  <si>
    <t>211U0618</t>
  </si>
  <si>
    <t>211U0242</t>
  </si>
  <si>
    <t>211U0243</t>
  </si>
  <si>
    <t>211U0249</t>
  </si>
  <si>
    <t>211U0616</t>
  </si>
  <si>
    <t>211U0636</t>
  </si>
  <si>
    <t>211U0252</t>
  </si>
  <si>
    <t>211U0254</t>
  </si>
  <si>
    <t>211U0255</t>
  </si>
  <si>
    <t>211U0256</t>
  </si>
  <si>
    <t>211U0260</t>
  </si>
  <si>
    <t>211U0270</t>
  </si>
  <si>
    <t>211U0272</t>
  </si>
  <si>
    <t>211U0273</t>
  </si>
  <si>
    <t>211U0598</t>
  </si>
  <si>
    <t>211U0279</t>
  </si>
  <si>
    <t>211U0284</t>
  </si>
  <si>
    <t>211U0614</t>
  </si>
  <si>
    <t>211U0286</t>
  </si>
  <si>
    <t>211U0289</t>
  </si>
  <si>
    <t>211U0676</t>
  </si>
  <si>
    <t>CANCINO CHIGUIL KARLA VANESSA</t>
  </si>
  <si>
    <t>CASTRO XALA AIXA MICHELLE</t>
  </si>
  <si>
    <t>CHIGUIL PUCHETA ANDREA LIZETH</t>
  </si>
  <si>
    <t>CRUZ CONTRERAS DALLIANS</t>
  </si>
  <si>
    <t>GUTIERREZ HERVIS ALONDRA</t>
  </si>
  <si>
    <t>ISIDORO COYOLT BRAYAN</t>
  </si>
  <si>
    <t>IXBA CHONTAL PERLA DEL CARMEN</t>
  </si>
  <si>
    <t>LÓPEZ MUÑOZ IVANDRO</t>
  </si>
  <si>
    <t>NORIEGA CÁRDENAS EVELYN NICOL</t>
  </si>
  <si>
    <t>PAXTIAN VILLEGAS YAZMIN DEL CARMEN</t>
  </si>
  <si>
    <t>PRETELIN FONSECA MARIA JOSÉ</t>
  </si>
  <si>
    <t>PUCHETA VELASCO DANIEL</t>
  </si>
  <si>
    <t>RESENDIZ COBAXIN BRAD HILARIO</t>
  </si>
  <si>
    <t>REYES TORRES JALIL</t>
  </si>
  <si>
    <t>SALAS BAXIN DANAHI</t>
  </si>
  <si>
    <t>SINACA RUIZ MARITZA JAQUELINE</t>
  </si>
  <si>
    <t>SOSA CARVALLO ESTEBAN</t>
  </si>
  <si>
    <t>TEPACH COBAXIN LENCY MARIA</t>
  </si>
  <si>
    <t>TORNADO HERNANDEZ KAREN</t>
  </si>
  <si>
    <t>TORRES TOM CARLA ALESSANDRA</t>
  </si>
  <si>
    <t>211U0219</t>
  </si>
  <si>
    <t>211U0617</t>
  </si>
  <si>
    <t>211U0224</t>
  </si>
  <si>
    <t>211U0647</t>
  </si>
  <si>
    <t>211U0239</t>
  </si>
  <si>
    <t>211U0241</t>
  </si>
  <si>
    <t>211U0615</t>
  </si>
  <si>
    <t>181U0266</t>
  </si>
  <si>
    <t>211U0253</t>
  </si>
  <si>
    <t>211U0259</t>
  </si>
  <si>
    <t>211U0265</t>
  </si>
  <si>
    <t>211U0266</t>
  </si>
  <si>
    <t>211U0268</t>
  </si>
  <si>
    <t>211U0271</t>
  </si>
  <si>
    <t>211U0274</t>
  </si>
  <si>
    <t>211U0276</t>
  </si>
  <si>
    <t>191U0636</t>
  </si>
  <si>
    <t>211U0278</t>
  </si>
  <si>
    <t>211U0280</t>
  </si>
  <si>
    <t>211U0281</t>
  </si>
  <si>
    <t>BAXIN NIETO VANYELI ALEJANDRA</t>
  </si>
  <si>
    <t>CASAS PIO KAREN MONSERRATH</t>
  </si>
  <si>
    <t>COBIX MARTINEZ ALEJANDRA GUADALUPE</t>
  </si>
  <si>
    <t>GUTIERREZ ARRES ANGEL EMMANUEL</t>
  </si>
  <si>
    <t>LÓPEZ AGUILERA MIXZY YANITH</t>
  </si>
  <si>
    <t>LÓPEZ SALAZAR ALEJANDRO</t>
  </si>
  <si>
    <t>MACARIO VELASCO JOSE ALBERTO</t>
  </si>
  <si>
    <t>OSTO MACARIO NADIA DEL ROSARIO</t>
  </si>
  <si>
    <t>PAVON BLANCO MIGUEL ANGEL</t>
  </si>
  <si>
    <t>PÓLITO BARRAGAN ERICK</t>
  </si>
  <si>
    <t>PÓLITO MIXTEGA LIZBETH DEL CARMEN</t>
  </si>
  <si>
    <t>POMPEYO TEPACH LETHZY YARELI</t>
  </si>
  <si>
    <t>PONCIANO MALAGA KARLA OLIVIA</t>
  </si>
  <si>
    <t>RAMIREZ PEREZ ADOLFO</t>
  </si>
  <si>
    <t>REYES DOMINGUEZ LUCERO DE LOS ANGELES</t>
  </si>
  <si>
    <t>TEGOMA GONZALEZ DAYRA</t>
  </si>
  <si>
    <t>VAZQUEZ CHAPOL KARLA LARISSA</t>
  </si>
  <si>
    <t>VELAZCO BAXIN MIGUEL ANGEL</t>
  </si>
  <si>
    <t>XOLO CÁRDENAS VIRIDIANA</t>
  </si>
  <si>
    <t>XOLO SANTOS ANGÉLICA</t>
  </si>
  <si>
    <t>211U0211</t>
  </si>
  <si>
    <t>211U0220</t>
  </si>
  <si>
    <t>211U0227</t>
  </si>
  <si>
    <t>211U0238</t>
  </si>
  <si>
    <t>211U0244</t>
  </si>
  <si>
    <t>211U0584</t>
  </si>
  <si>
    <t>211U0248</t>
  </si>
  <si>
    <t>211U0257</t>
  </si>
  <si>
    <t>211U0258</t>
  </si>
  <si>
    <t>211U0262</t>
  </si>
  <si>
    <t>211U0263</t>
  </si>
  <si>
    <t>211U0264</t>
  </si>
  <si>
    <t>211U0619</t>
  </si>
  <si>
    <t>211U0653</t>
  </si>
  <si>
    <t>211U0269</t>
  </si>
  <si>
    <t>211U0277</t>
  </si>
  <si>
    <t>211U0283</t>
  </si>
  <si>
    <t>211U0285</t>
  </si>
  <si>
    <t>211U0287</t>
  </si>
  <si>
    <t>211U0288</t>
  </si>
  <si>
    <t>ECONOMÍA EMPRESARIAL</t>
  </si>
  <si>
    <t>FEBRERO-JULIO 2023</t>
  </si>
  <si>
    <t>405-A</t>
  </si>
  <si>
    <t>MCA. EUGENIO CHAVEZ ORTIZ</t>
  </si>
  <si>
    <t>405-B</t>
  </si>
  <si>
    <t>405-C</t>
  </si>
  <si>
    <t>ECONOMÍA INTERNACIONAL</t>
  </si>
  <si>
    <t>605-A</t>
  </si>
  <si>
    <t>605-B</t>
  </si>
  <si>
    <t>ACUA RAMIREZ TRISTAN ANDER</t>
  </si>
  <si>
    <t>BAXIN XOLO EMMANUEL</t>
  </si>
  <si>
    <t>CHAPOL ORTIZ ARIADNA PAOLA</t>
  </si>
  <si>
    <t>MARTINEZ NIEVES MICHELLE ADIANA</t>
  </si>
  <si>
    <t>PEREZ CHIGUIL DAVID DE JESÚS</t>
  </si>
  <si>
    <t>PONCE ALVARADO MARIA DEL CARMEN</t>
  </si>
  <si>
    <t>201U0129</t>
  </si>
  <si>
    <t>201U0132</t>
  </si>
  <si>
    <t>201U0478</t>
  </si>
  <si>
    <t>201U0146</t>
  </si>
  <si>
    <t>201U0148</t>
  </si>
  <si>
    <t>201U0458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</si>
</sst>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1" fontId="0" fillId="0" borderId="2" xfId="0" applyNumberFormat="1" applyBorder="1" applyAlignment="1">
      <alignment horizontal="center"/>
    </xf>
    <xf numFmtId="0" fontId="0" fillId="0" borderId="0" xfId="0" applyBorder="1" applyAlignment="1"/>
    <xf numFmtId="1" fontId="0" fillId="0" borderId="0" xfId="0" applyNumberFormat="1"/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14" fontId="4" fillId="0" borderId="0" xfId="0" applyNumberFormat="1" applyFont="1" applyBorder="1" applyAlignment="1">
      <alignment horizontal="center"/>
    </xf>
    <xf numFmtId="167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A12" zoomScale="124" zoomScaleNormal="124" workbookViewId="0">
      <selection activeCell="S13" sqref="S13:T1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6" width="5.7109375" hidden="1" customWidth="1"/>
    <col min="17" max="17" width="8.7109375" customWidth="1"/>
    <col min="18" max="19" width="5.7109375" customWidth="1"/>
  </cols>
  <sheetData>
    <row r="2" spans="2:20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20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</row>
    <row r="4" spans="2:20" x14ac:dyDescent="0.25">
      <c r="C4" t="s">
        <v>0</v>
      </c>
      <c r="D4" s="48" t="s">
        <v>243</v>
      </c>
      <c r="E4" s="48"/>
      <c r="F4" s="48"/>
      <c r="G4" s="48"/>
      <c r="I4" t="s">
        <v>1</v>
      </c>
      <c r="J4" s="49" t="s">
        <v>245</v>
      </c>
      <c r="K4" s="49"/>
      <c r="M4" t="s">
        <v>2</v>
      </c>
      <c r="N4" s="66">
        <v>45099</v>
      </c>
      <c r="O4" s="66"/>
      <c r="P4" s="66"/>
      <c r="Q4" s="66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0" t="s">
        <v>246</v>
      </c>
      <c r="L6" s="40"/>
      <c r="M6" s="40"/>
      <c r="N6" s="40"/>
      <c r="O6" s="40"/>
      <c r="P6" s="40"/>
      <c r="Q6" s="40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20" ht="17.25" x14ac:dyDescent="0.3">
      <c r="B9" s="7">
        <v>1</v>
      </c>
      <c r="C9" s="33" t="s">
        <v>128</v>
      </c>
      <c r="D9" s="52" t="s">
        <v>24</v>
      </c>
      <c r="E9" s="53" t="s">
        <v>24</v>
      </c>
      <c r="F9" s="53" t="s">
        <v>24</v>
      </c>
      <c r="G9" s="53" t="s">
        <v>24</v>
      </c>
      <c r="H9" s="53" t="s">
        <v>24</v>
      </c>
      <c r="I9" s="54" t="s">
        <v>24</v>
      </c>
      <c r="J9" s="36">
        <v>84.5</v>
      </c>
      <c r="K9" s="4">
        <v>0</v>
      </c>
      <c r="L9" s="5">
        <v>70</v>
      </c>
      <c r="M9" s="36">
        <v>0</v>
      </c>
      <c r="N9" s="36">
        <v>0</v>
      </c>
      <c r="O9" s="5">
        <v>0</v>
      </c>
      <c r="P9" s="5">
        <v>0</v>
      </c>
      <c r="Q9" s="14">
        <f>SUM(J9:P9)/5</f>
        <v>30.9</v>
      </c>
    </row>
    <row r="10" spans="2:20" ht="17.25" x14ac:dyDescent="0.3">
      <c r="B10" s="7">
        <f>B9+1</f>
        <v>2</v>
      </c>
      <c r="C10" s="33" t="s">
        <v>129</v>
      </c>
      <c r="D10" s="52" t="s">
        <v>25</v>
      </c>
      <c r="E10" s="53" t="s">
        <v>25</v>
      </c>
      <c r="F10" s="53" t="s">
        <v>25</v>
      </c>
      <c r="G10" s="53" t="s">
        <v>25</v>
      </c>
      <c r="H10" s="53" t="s">
        <v>25</v>
      </c>
      <c r="I10" s="54" t="s">
        <v>25</v>
      </c>
      <c r="J10" s="36">
        <v>82.5</v>
      </c>
      <c r="K10" s="5">
        <v>89</v>
      </c>
      <c r="L10" s="5">
        <v>83</v>
      </c>
      <c r="M10" s="36">
        <v>85</v>
      </c>
      <c r="N10" s="36">
        <v>85</v>
      </c>
      <c r="O10" s="5">
        <v>0</v>
      </c>
      <c r="P10" s="5">
        <v>0</v>
      </c>
      <c r="Q10" s="14">
        <f>SUM(J10:P10)/5</f>
        <v>84.9</v>
      </c>
    </row>
    <row r="11" spans="2:20" ht="17.25" x14ac:dyDescent="0.3">
      <c r="B11" s="7">
        <f t="shared" ref="B11:B53" si="0">B10+1</f>
        <v>3</v>
      </c>
      <c r="C11" s="33" t="s">
        <v>130</v>
      </c>
      <c r="D11" s="52" t="s">
        <v>26</v>
      </c>
      <c r="E11" s="53" t="s">
        <v>26</v>
      </c>
      <c r="F11" s="53" t="s">
        <v>26</v>
      </c>
      <c r="G11" s="53" t="s">
        <v>26</v>
      </c>
      <c r="H11" s="53" t="s">
        <v>26</v>
      </c>
      <c r="I11" s="54" t="s">
        <v>26</v>
      </c>
      <c r="J11" s="36">
        <v>94</v>
      </c>
      <c r="K11" s="5">
        <v>98</v>
      </c>
      <c r="L11" s="5">
        <v>79</v>
      </c>
      <c r="M11" s="36">
        <v>87.5</v>
      </c>
      <c r="N11" s="36">
        <v>87.5</v>
      </c>
      <c r="O11" s="5">
        <v>0</v>
      </c>
      <c r="P11" s="5">
        <v>0</v>
      </c>
      <c r="Q11" s="14">
        <f>SUM(J11:P11)/5</f>
        <v>89.2</v>
      </c>
    </row>
    <row r="12" spans="2:20" ht="17.25" x14ac:dyDescent="0.3">
      <c r="B12" s="7">
        <f t="shared" si="0"/>
        <v>4</v>
      </c>
      <c r="C12" s="33" t="s">
        <v>131</v>
      </c>
      <c r="D12" s="52" t="s">
        <v>27</v>
      </c>
      <c r="E12" s="53" t="s">
        <v>27</v>
      </c>
      <c r="F12" s="53" t="s">
        <v>27</v>
      </c>
      <c r="G12" s="53" t="s">
        <v>27</v>
      </c>
      <c r="H12" s="53" t="s">
        <v>27</v>
      </c>
      <c r="I12" s="54" t="s">
        <v>27</v>
      </c>
      <c r="J12" s="36">
        <v>84.5</v>
      </c>
      <c r="K12" s="5">
        <v>87</v>
      </c>
      <c r="L12" s="5">
        <v>83</v>
      </c>
      <c r="M12" s="36">
        <v>86.5</v>
      </c>
      <c r="N12" s="36">
        <v>86.5</v>
      </c>
      <c r="O12" s="5">
        <v>0</v>
      </c>
      <c r="P12" s="5">
        <v>0</v>
      </c>
      <c r="Q12" s="14">
        <f>SUM(J12:P12)/5</f>
        <v>85.5</v>
      </c>
    </row>
    <row r="13" spans="2:20" ht="17.25" x14ac:dyDescent="0.3">
      <c r="B13" s="7">
        <f t="shared" si="0"/>
        <v>5</v>
      </c>
      <c r="C13" s="33" t="s">
        <v>132</v>
      </c>
      <c r="D13" s="52" t="s">
        <v>28</v>
      </c>
      <c r="E13" s="53" t="s">
        <v>28</v>
      </c>
      <c r="F13" s="53" t="s">
        <v>28</v>
      </c>
      <c r="G13" s="53" t="s">
        <v>28</v>
      </c>
      <c r="H13" s="53" t="s">
        <v>28</v>
      </c>
      <c r="I13" s="54" t="s">
        <v>28</v>
      </c>
      <c r="J13" s="36">
        <v>92.5</v>
      </c>
      <c r="K13" s="5">
        <v>76</v>
      </c>
      <c r="L13" s="5">
        <v>77</v>
      </c>
      <c r="M13" s="36">
        <v>76.5</v>
      </c>
      <c r="N13" s="36">
        <v>76.5</v>
      </c>
      <c r="O13" s="5">
        <v>0</v>
      </c>
      <c r="P13" s="5">
        <v>0</v>
      </c>
      <c r="Q13" s="14">
        <f>SUM(J13:P13)/5</f>
        <v>79.7</v>
      </c>
    </row>
    <row r="14" spans="2:20" ht="17.25" x14ac:dyDescent="0.3">
      <c r="B14" s="7">
        <f t="shared" si="0"/>
        <v>6</v>
      </c>
      <c r="C14" s="33" t="s">
        <v>133</v>
      </c>
      <c r="D14" s="52" t="s">
        <v>29</v>
      </c>
      <c r="E14" s="53" t="s">
        <v>29</v>
      </c>
      <c r="F14" s="53" t="s">
        <v>29</v>
      </c>
      <c r="G14" s="53" t="s">
        <v>29</v>
      </c>
      <c r="H14" s="53" t="s">
        <v>29</v>
      </c>
      <c r="I14" s="54" t="s">
        <v>29</v>
      </c>
      <c r="J14" s="36">
        <v>86.5</v>
      </c>
      <c r="K14" s="36">
        <v>95.5</v>
      </c>
      <c r="L14" s="5">
        <v>77</v>
      </c>
      <c r="M14" s="36">
        <v>84</v>
      </c>
      <c r="N14" s="36">
        <v>84</v>
      </c>
      <c r="O14" s="5">
        <v>0</v>
      </c>
      <c r="P14" s="5">
        <v>0</v>
      </c>
      <c r="Q14" s="14">
        <f>SUM(J14:P14)/5</f>
        <v>85.4</v>
      </c>
      <c r="S14" s="38"/>
      <c r="T14" s="38"/>
    </row>
    <row r="15" spans="2:20" ht="17.25" x14ac:dyDescent="0.3">
      <c r="B15" s="7">
        <f t="shared" si="0"/>
        <v>7</v>
      </c>
      <c r="C15" s="34" t="s">
        <v>134</v>
      </c>
      <c r="D15" s="52" t="s">
        <v>59</v>
      </c>
      <c r="E15" s="53" t="s">
        <v>58</v>
      </c>
      <c r="F15" s="53" t="s">
        <v>58</v>
      </c>
      <c r="G15" s="53" t="s">
        <v>58</v>
      </c>
      <c r="H15" s="53" t="s">
        <v>58</v>
      </c>
      <c r="I15" s="54" t="s">
        <v>58</v>
      </c>
      <c r="J15" s="36">
        <v>0</v>
      </c>
      <c r="K15" s="5">
        <v>0</v>
      </c>
      <c r="L15" s="5">
        <v>0</v>
      </c>
      <c r="M15" s="36">
        <v>0</v>
      </c>
      <c r="N15" s="36">
        <v>0</v>
      </c>
      <c r="O15" s="5">
        <v>0</v>
      </c>
      <c r="P15" s="5">
        <v>0</v>
      </c>
      <c r="Q15" s="14">
        <f>SUM(J15:P15)/5</f>
        <v>0</v>
      </c>
      <c r="S15" s="38"/>
    </row>
    <row r="16" spans="2:20" ht="17.25" x14ac:dyDescent="0.3">
      <c r="B16" s="7">
        <f t="shared" si="0"/>
        <v>8</v>
      </c>
      <c r="C16" s="33" t="s">
        <v>135</v>
      </c>
      <c r="D16" s="52" t="s">
        <v>30</v>
      </c>
      <c r="E16" s="53" t="s">
        <v>30</v>
      </c>
      <c r="F16" s="53" t="s">
        <v>30</v>
      </c>
      <c r="G16" s="53" t="s">
        <v>30</v>
      </c>
      <c r="H16" s="53" t="s">
        <v>30</v>
      </c>
      <c r="I16" s="54" t="s">
        <v>30</v>
      </c>
      <c r="J16" s="36">
        <v>90.5</v>
      </c>
      <c r="K16" s="5">
        <v>87</v>
      </c>
      <c r="L16" s="5">
        <v>84</v>
      </c>
      <c r="M16" s="36">
        <v>84</v>
      </c>
      <c r="N16" s="36">
        <v>84</v>
      </c>
      <c r="O16" s="5">
        <v>0</v>
      </c>
      <c r="P16" s="5">
        <v>0</v>
      </c>
      <c r="Q16" s="14">
        <f>SUM(J16:P16)/5</f>
        <v>85.9</v>
      </c>
    </row>
    <row r="17" spans="2:20" ht="17.25" x14ac:dyDescent="0.3">
      <c r="B17" s="7">
        <f t="shared" si="0"/>
        <v>9</v>
      </c>
      <c r="C17" s="33" t="s">
        <v>136</v>
      </c>
      <c r="D17" s="52" t="s">
        <v>31</v>
      </c>
      <c r="E17" s="53" t="s">
        <v>31</v>
      </c>
      <c r="F17" s="53" t="s">
        <v>31</v>
      </c>
      <c r="G17" s="53" t="s">
        <v>31</v>
      </c>
      <c r="H17" s="53" t="s">
        <v>31</v>
      </c>
      <c r="I17" s="54" t="s">
        <v>31</v>
      </c>
      <c r="J17" s="36">
        <v>92.5</v>
      </c>
      <c r="K17" s="36">
        <v>80.5</v>
      </c>
      <c r="L17" s="5">
        <v>75</v>
      </c>
      <c r="M17" s="36">
        <v>84</v>
      </c>
      <c r="N17" s="36">
        <v>84</v>
      </c>
      <c r="O17" s="5">
        <v>0</v>
      </c>
      <c r="P17" s="5">
        <v>0</v>
      </c>
      <c r="Q17" s="14">
        <f>SUM(J17:P17)/5</f>
        <v>83.2</v>
      </c>
    </row>
    <row r="18" spans="2:20" ht="17.25" x14ac:dyDescent="0.3">
      <c r="B18" s="7">
        <f t="shared" si="0"/>
        <v>10</v>
      </c>
      <c r="C18" s="33" t="s">
        <v>137</v>
      </c>
      <c r="D18" s="52" t="s">
        <v>32</v>
      </c>
      <c r="E18" s="53" t="s">
        <v>32</v>
      </c>
      <c r="F18" s="53" t="s">
        <v>32</v>
      </c>
      <c r="G18" s="53" t="s">
        <v>32</v>
      </c>
      <c r="H18" s="53" t="s">
        <v>32</v>
      </c>
      <c r="I18" s="54" t="s">
        <v>32</v>
      </c>
      <c r="J18" s="36">
        <v>98</v>
      </c>
      <c r="K18" s="5">
        <v>87</v>
      </c>
      <c r="L18" s="5">
        <v>84</v>
      </c>
      <c r="M18" s="36">
        <v>76.5</v>
      </c>
      <c r="N18" s="36">
        <v>76.5</v>
      </c>
      <c r="O18" s="5">
        <v>0</v>
      </c>
      <c r="P18" s="5">
        <v>0</v>
      </c>
      <c r="Q18" s="14">
        <f>SUM(J18:P18)/5</f>
        <v>84.4</v>
      </c>
    </row>
    <row r="19" spans="2:20" ht="17.25" x14ac:dyDescent="0.3">
      <c r="B19" s="7">
        <f t="shared" si="0"/>
        <v>11</v>
      </c>
      <c r="C19" s="33" t="s">
        <v>138</v>
      </c>
      <c r="D19" s="52" t="s">
        <v>33</v>
      </c>
      <c r="E19" s="53" t="s">
        <v>33</v>
      </c>
      <c r="F19" s="53" t="s">
        <v>33</v>
      </c>
      <c r="G19" s="53" t="s">
        <v>33</v>
      </c>
      <c r="H19" s="53" t="s">
        <v>33</v>
      </c>
      <c r="I19" s="54" t="s">
        <v>33</v>
      </c>
      <c r="J19" s="36">
        <v>86.5</v>
      </c>
      <c r="K19" s="5">
        <v>74</v>
      </c>
      <c r="L19" s="5">
        <v>0</v>
      </c>
      <c r="M19" s="36">
        <v>0</v>
      </c>
      <c r="N19" s="36">
        <v>0</v>
      </c>
      <c r="O19" s="5">
        <v>0</v>
      </c>
      <c r="P19" s="5">
        <v>0</v>
      </c>
      <c r="Q19" s="14">
        <f>SUM(J19:P19)/5</f>
        <v>32.1</v>
      </c>
    </row>
    <row r="20" spans="2:20" ht="17.25" x14ac:dyDescent="0.3">
      <c r="B20" s="7">
        <f t="shared" si="0"/>
        <v>12</v>
      </c>
      <c r="C20" s="33" t="s">
        <v>139</v>
      </c>
      <c r="D20" s="52" t="s">
        <v>34</v>
      </c>
      <c r="E20" s="53" t="s">
        <v>34</v>
      </c>
      <c r="F20" s="53" t="s">
        <v>34</v>
      </c>
      <c r="G20" s="53" t="s">
        <v>34</v>
      </c>
      <c r="H20" s="53" t="s">
        <v>34</v>
      </c>
      <c r="I20" s="54" t="s">
        <v>34</v>
      </c>
      <c r="J20" s="36">
        <v>90.5</v>
      </c>
      <c r="K20" s="5">
        <v>85</v>
      </c>
      <c r="L20" s="5">
        <v>84</v>
      </c>
      <c r="M20" s="36">
        <v>82.5</v>
      </c>
      <c r="N20" s="36">
        <v>82.5</v>
      </c>
      <c r="O20" s="5">
        <v>0</v>
      </c>
      <c r="P20" s="5">
        <v>0</v>
      </c>
      <c r="Q20" s="14">
        <f>SUM(J20:P20)/5</f>
        <v>84.9</v>
      </c>
    </row>
    <row r="21" spans="2:20" ht="17.25" x14ac:dyDescent="0.3">
      <c r="B21" s="7">
        <f t="shared" si="0"/>
        <v>13</v>
      </c>
      <c r="C21" s="33" t="s">
        <v>140</v>
      </c>
      <c r="D21" s="52" t="s">
        <v>35</v>
      </c>
      <c r="E21" s="53" t="s">
        <v>35</v>
      </c>
      <c r="F21" s="53" t="s">
        <v>35</v>
      </c>
      <c r="G21" s="53" t="s">
        <v>35</v>
      </c>
      <c r="H21" s="53" t="s">
        <v>35</v>
      </c>
      <c r="I21" s="54" t="s">
        <v>35</v>
      </c>
      <c r="J21" s="36">
        <v>0</v>
      </c>
      <c r="K21" s="5">
        <v>0</v>
      </c>
      <c r="L21" s="5">
        <v>73</v>
      </c>
      <c r="M21" s="36">
        <v>70</v>
      </c>
      <c r="N21" s="36">
        <v>70</v>
      </c>
      <c r="O21" s="5">
        <v>0</v>
      </c>
      <c r="P21" s="5">
        <v>0</v>
      </c>
      <c r="Q21" s="14">
        <f>SUM(J21:P21)/5</f>
        <v>42.6</v>
      </c>
      <c r="T21" s="38"/>
    </row>
    <row r="22" spans="2:20" ht="17.25" x14ac:dyDescent="0.3">
      <c r="B22" s="7">
        <f t="shared" si="0"/>
        <v>14</v>
      </c>
      <c r="C22" s="33" t="s">
        <v>141</v>
      </c>
      <c r="D22" s="52" t="s">
        <v>36</v>
      </c>
      <c r="E22" s="53" t="s">
        <v>36</v>
      </c>
      <c r="F22" s="53" t="s">
        <v>36</v>
      </c>
      <c r="G22" s="53" t="s">
        <v>36</v>
      </c>
      <c r="H22" s="53" t="s">
        <v>36</v>
      </c>
      <c r="I22" s="54" t="s">
        <v>36</v>
      </c>
      <c r="J22" s="36">
        <v>0</v>
      </c>
      <c r="K22" s="5">
        <v>0</v>
      </c>
      <c r="L22" s="5">
        <v>0</v>
      </c>
      <c r="M22" s="36">
        <v>0</v>
      </c>
      <c r="N22" s="36">
        <v>0</v>
      </c>
      <c r="O22" s="5">
        <v>0</v>
      </c>
      <c r="P22" s="5">
        <v>0</v>
      </c>
      <c r="Q22" s="14">
        <f>SUM(J22:P22)/5</f>
        <v>0</v>
      </c>
    </row>
    <row r="23" spans="2:20" ht="17.25" x14ac:dyDescent="0.3">
      <c r="B23" s="7">
        <f t="shared" si="0"/>
        <v>15</v>
      </c>
      <c r="C23" s="33" t="s">
        <v>142</v>
      </c>
      <c r="D23" s="52" t="s">
        <v>37</v>
      </c>
      <c r="E23" s="53" t="s">
        <v>37</v>
      </c>
      <c r="F23" s="53" t="s">
        <v>37</v>
      </c>
      <c r="G23" s="53" t="s">
        <v>37</v>
      </c>
      <c r="H23" s="53" t="s">
        <v>37</v>
      </c>
      <c r="I23" s="54" t="s">
        <v>37</v>
      </c>
      <c r="J23" s="36">
        <v>90.5</v>
      </c>
      <c r="K23" s="36">
        <v>71.5</v>
      </c>
      <c r="L23" s="36">
        <v>0</v>
      </c>
      <c r="M23" s="36">
        <v>70</v>
      </c>
      <c r="N23" s="36">
        <v>70</v>
      </c>
      <c r="O23" s="5">
        <v>0</v>
      </c>
      <c r="P23" s="5">
        <v>0</v>
      </c>
      <c r="Q23" s="14">
        <f>SUM(J23:P23)/5</f>
        <v>60.4</v>
      </c>
    </row>
    <row r="24" spans="2:20" ht="17.25" x14ac:dyDescent="0.3">
      <c r="B24" s="7">
        <f t="shared" si="0"/>
        <v>16</v>
      </c>
      <c r="C24" s="33" t="s">
        <v>143</v>
      </c>
      <c r="D24" s="52" t="s">
        <v>38</v>
      </c>
      <c r="E24" s="53" t="s">
        <v>38</v>
      </c>
      <c r="F24" s="53" t="s">
        <v>38</v>
      </c>
      <c r="G24" s="53" t="s">
        <v>38</v>
      </c>
      <c r="H24" s="53" t="s">
        <v>38</v>
      </c>
      <c r="I24" s="54" t="s">
        <v>38</v>
      </c>
      <c r="J24" s="36">
        <v>0</v>
      </c>
      <c r="K24" s="5">
        <v>0</v>
      </c>
      <c r="L24" s="5">
        <v>0</v>
      </c>
      <c r="M24" s="36">
        <v>0</v>
      </c>
      <c r="N24" s="36">
        <v>0</v>
      </c>
      <c r="O24" s="5">
        <v>0</v>
      </c>
      <c r="P24" s="5">
        <v>0</v>
      </c>
      <c r="Q24" s="14">
        <f>SUM(J24:P24)/5</f>
        <v>0</v>
      </c>
    </row>
    <row r="25" spans="2:20" ht="17.25" x14ac:dyDescent="0.3">
      <c r="B25" s="7">
        <f t="shared" si="0"/>
        <v>17</v>
      </c>
      <c r="C25" s="33" t="s">
        <v>144</v>
      </c>
      <c r="D25" s="52" t="s">
        <v>39</v>
      </c>
      <c r="E25" s="53" t="s">
        <v>39</v>
      </c>
      <c r="F25" s="53" t="s">
        <v>39</v>
      </c>
      <c r="G25" s="53" t="s">
        <v>39</v>
      </c>
      <c r="H25" s="53" t="s">
        <v>39</v>
      </c>
      <c r="I25" s="54" t="s">
        <v>39</v>
      </c>
      <c r="J25" s="36">
        <v>94</v>
      </c>
      <c r="K25" s="5">
        <v>87</v>
      </c>
      <c r="L25" s="36">
        <v>81.5</v>
      </c>
      <c r="M25" s="36">
        <v>92.5</v>
      </c>
      <c r="N25" s="36">
        <v>92.5</v>
      </c>
      <c r="O25" s="5">
        <v>0</v>
      </c>
      <c r="P25" s="5">
        <v>0</v>
      </c>
      <c r="Q25" s="14">
        <f>SUM(J25:P25)/5</f>
        <v>89.5</v>
      </c>
    </row>
    <row r="26" spans="2:20" ht="17.25" x14ac:dyDescent="0.3">
      <c r="B26" s="7">
        <f t="shared" si="0"/>
        <v>18</v>
      </c>
      <c r="C26" s="33" t="s">
        <v>145</v>
      </c>
      <c r="D26" s="52" t="s">
        <v>40</v>
      </c>
      <c r="E26" s="53" t="s">
        <v>40</v>
      </c>
      <c r="F26" s="53" t="s">
        <v>40</v>
      </c>
      <c r="G26" s="53" t="s">
        <v>40</v>
      </c>
      <c r="H26" s="53" t="s">
        <v>40</v>
      </c>
      <c r="I26" s="54" t="s">
        <v>40</v>
      </c>
      <c r="J26" s="36">
        <v>94</v>
      </c>
      <c r="K26" s="5">
        <v>87</v>
      </c>
      <c r="L26" s="5">
        <v>91</v>
      </c>
      <c r="M26" s="36">
        <v>85</v>
      </c>
      <c r="N26" s="36">
        <v>85</v>
      </c>
      <c r="O26" s="5">
        <v>0</v>
      </c>
      <c r="P26" s="5">
        <v>0</v>
      </c>
      <c r="Q26" s="14">
        <f>SUM(J26:P26)/5</f>
        <v>88.4</v>
      </c>
      <c r="S26" s="38"/>
    </row>
    <row r="27" spans="2:20" ht="17.25" x14ac:dyDescent="0.3">
      <c r="B27" s="7">
        <f t="shared" si="0"/>
        <v>19</v>
      </c>
      <c r="C27" s="33" t="s">
        <v>146</v>
      </c>
      <c r="D27" s="52" t="s">
        <v>41</v>
      </c>
      <c r="E27" s="53" t="s">
        <v>41</v>
      </c>
      <c r="F27" s="53" t="s">
        <v>41</v>
      </c>
      <c r="G27" s="53" t="s">
        <v>41</v>
      </c>
      <c r="H27" s="53" t="s">
        <v>41</v>
      </c>
      <c r="I27" s="54" t="s">
        <v>41</v>
      </c>
      <c r="J27" s="36">
        <v>82.5</v>
      </c>
      <c r="K27" s="30">
        <v>0</v>
      </c>
      <c r="L27" s="36">
        <v>81.5</v>
      </c>
      <c r="M27" s="36">
        <v>82.5</v>
      </c>
      <c r="N27" s="36">
        <v>82.5</v>
      </c>
      <c r="O27" s="30">
        <v>0</v>
      </c>
      <c r="P27" s="30">
        <v>0</v>
      </c>
      <c r="Q27" s="14">
        <f>SUM(J27:P27)/5</f>
        <v>65.8</v>
      </c>
    </row>
    <row r="28" spans="2:20" ht="17.25" x14ac:dyDescent="0.3">
      <c r="B28" s="7">
        <f t="shared" si="0"/>
        <v>20</v>
      </c>
      <c r="C28" s="33" t="s">
        <v>147</v>
      </c>
      <c r="D28" s="52" t="s">
        <v>42</v>
      </c>
      <c r="E28" s="53" t="s">
        <v>42</v>
      </c>
      <c r="F28" s="53" t="s">
        <v>42</v>
      </c>
      <c r="G28" s="53" t="s">
        <v>42</v>
      </c>
      <c r="H28" s="53" t="s">
        <v>42</v>
      </c>
      <c r="I28" s="54" t="s">
        <v>42</v>
      </c>
      <c r="J28" s="36">
        <v>0</v>
      </c>
      <c r="K28" s="30">
        <v>85</v>
      </c>
      <c r="L28" s="30">
        <v>70</v>
      </c>
      <c r="M28" s="36">
        <v>0</v>
      </c>
      <c r="N28" s="36">
        <v>71.5</v>
      </c>
      <c r="O28" s="30">
        <v>0</v>
      </c>
      <c r="P28" s="30">
        <v>0</v>
      </c>
      <c r="Q28" s="14">
        <f>SUM(J28:P28)/5</f>
        <v>45.3</v>
      </c>
    </row>
    <row r="29" spans="2:20" ht="17.25" x14ac:dyDescent="0.3">
      <c r="B29" s="7">
        <f t="shared" si="0"/>
        <v>21</v>
      </c>
      <c r="C29" s="33" t="s">
        <v>148</v>
      </c>
      <c r="D29" s="52" t="s">
        <v>43</v>
      </c>
      <c r="E29" s="53" t="s">
        <v>43</v>
      </c>
      <c r="F29" s="53" t="s">
        <v>43</v>
      </c>
      <c r="G29" s="53" t="s">
        <v>43</v>
      </c>
      <c r="H29" s="53" t="s">
        <v>43</v>
      </c>
      <c r="I29" s="54" t="s">
        <v>43</v>
      </c>
      <c r="J29" s="36">
        <v>92.5</v>
      </c>
      <c r="K29" s="30">
        <v>0</v>
      </c>
      <c r="L29" s="30">
        <v>84</v>
      </c>
      <c r="M29" s="36">
        <v>86.5</v>
      </c>
      <c r="N29" s="36">
        <v>86.5</v>
      </c>
      <c r="O29" s="30">
        <v>0</v>
      </c>
      <c r="P29" s="30">
        <v>0</v>
      </c>
      <c r="Q29" s="14">
        <f>SUM(J29:P29)/5</f>
        <v>69.900000000000006</v>
      </c>
    </row>
    <row r="30" spans="2:20" ht="17.25" x14ac:dyDescent="0.3">
      <c r="B30" s="7">
        <f t="shared" si="0"/>
        <v>22</v>
      </c>
      <c r="C30" s="33" t="s">
        <v>149</v>
      </c>
      <c r="D30" s="52" t="s">
        <v>44</v>
      </c>
      <c r="E30" s="53" t="s">
        <v>44</v>
      </c>
      <c r="F30" s="53" t="s">
        <v>44</v>
      </c>
      <c r="G30" s="53" t="s">
        <v>44</v>
      </c>
      <c r="H30" s="53" t="s">
        <v>44</v>
      </c>
      <c r="I30" s="54" t="s">
        <v>44</v>
      </c>
      <c r="J30" s="36">
        <v>84.5</v>
      </c>
      <c r="K30" s="30">
        <v>87</v>
      </c>
      <c r="L30" s="36">
        <v>73.5</v>
      </c>
      <c r="M30" s="36">
        <v>81.5</v>
      </c>
      <c r="N30" s="36">
        <v>81.5</v>
      </c>
      <c r="O30" s="30">
        <v>0</v>
      </c>
      <c r="P30" s="30">
        <v>0</v>
      </c>
      <c r="Q30" s="14">
        <f>SUM(J30:P30)/5</f>
        <v>81.599999999999994</v>
      </c>
    </row>
    <row r="31" spans="2:20" ht="17.25" x14ac:dyDescent="0.3">
      <c r="B31" s="7">
        <f t="shared" si="0"/>
        <v>23</v>
      </c>
      <c r="C31" s="33" t="s">
        <v>150</v>
      </c>
      <c r="D31" s="52" t="s">
        <v>45</v>
      </c>
      <c r="E31" s="53" t="s">
        <v>45</v>
      </c>
      <c r="F31" s="53" t="s">
        <v>45</v>
      </c>
      <c r="G31" s="53" t="s">
        <v>45</v>
      </c>
      <c r="H31" s="53" t="s">
        <v>45</v>
      </c>
      <c r="I31" s="54" t="s">
        <v>45</v>
      </c>
      <c r="J31" s="36">
        <v>0</v>
      </c>
      <c r="K31" s="30">
        <v>0</v>
      </c>
      <c r="L31" s="30">
        <v>0</v>
      </c>
      <c r="M31" s="36">
        <v>0</v>
      </c>
      <c r="N31" s="36">
        <v>0</v>
      </c>
      <c r="O31" s="30">
        <v>0</v>
      </c>
      <c r="P31" s="30">
        <v>0</v>
      </c>
      <c r="Q31" s="14">
        <f>SUM(J31:P31)/5</f>
        <v>0</v>
      </c>
    </row>
    <row r="32" spans="2:20" ht="17.25" x14ac:dyDescent="0.3">
      <c r="B32" s="7">
        <f t="shared" si="0"/>
        <v>24</v>
      </c>
      <c r="C32" s="33" t="s">
        <v>151</v>
      </c>
      <c r="D32" s="52" t="s">
        <v>46</v>
      </c>
      <c r="E32" s="53" t="s">
        <v>46</v>
      </c>
      <c r="F32" s="53" t="s">
        <v>46</v>
      </c>
      <c r="G32" s="53" t="s">
        <v>46</v>
      </c>
      <c r="H32" s="53" t="s">
        <v>46</v>
      </c>
      <c r="I32" s="54" t="s">
        <v>46</v>
      </c>
      <c r="J32" s="36">
        <v>0</v>
      </c>
      <c r="K32" s="30">
        <v>0</v>
      </c>
      <c r="L32" s="30">
        <v>0</v>
      </c>
      <c r="M32" s="36">
        <v>95</v>
      </c>
      <c r="N32" s="36">
        <v>95</v>
      </c>
      <c r="O32" s="30">
        <v>0</v>
      </c>
      <c r="P32" s="30">
        <v>0</v>
      </c>
      <c r="Q32" s="14">
        <f>SUM(J32:P32)/5</f>
        <v>38</v>
      </c>
    </row>
    <row r="33" spans="2:19" ht="17.25" x14ac:dyDescent="0.3">
      <c r="B33" s="7">
        <f t="shared" si="0"/>
        <v>25</v>
      </c>
      <c r="C33" s="33" t="s">
        <v>152</v>
      </c>
      <c r="D33" s="52" t="s">
        <v>47</v>
      </c>
      <c r="E33" s="53" t="s">
        <v>47</v>
      </c>
      <c r="F33" s="53" t="s">
        <v>47</v>
      </c>
      <c r="G33" s="53" t="s">
        <v>47</v>
      </c>
      <c r="H33" s="53" t="s">
        <v>47</v>
      </c>
      <c r="I33" s="54" t="s">
        <v>47</v>
      </c>
      <c r="J33" s="36">
        <v>92.5</v>
      </c>
      <c r="K33" s="36">
        <v>93.5</v>
      </c>
      <c r="L33" s="36">
        <v>73.5</v>
      </c>
      <c r="M33" s="36">
        <v>86.5</v>
      </c>
      <c r="N33" s="36">
        <v>86.5</v>
      </c>
      <c r="O33" s="30">
        <v>0</v>
      </c>
      <c r="P33" s="30">
        <v>0</v>
      </c>
      <c r="Q33" s="14">
        <f>SUM(J33:P33)/5</f>
        <v>86.5</v>
      </c>
    </row>
    <row r="34" spans="2:19" ht="17.25" x14ac:dyDescent="0.3">
      <c r="B34" s="7">
        <f t="shared" si="0"/>
        <v>26</v>
      </c>
      <c r="C34" s="33" t="s">
        <v>153</v>
      </c>
      <c r="D34" s="52" t="s">
        <v>48</v>
      </c>
      <c r="E34" s="53" t="s">
        <v>48</v>
      </c>
      <c r="F34" s="53" t="s">
        <v>48</v>
      </c>
      <c r="G34" s="53" t="s">
        <v>48</v>
      </c>
      <c r="H34" s="53" t="s">
        <v>48</v>
      </c>
      <c r="I34" s="54" t="s">
        <v>48</v>
      </c>
      <c r="J34" s="36">
        <v>96</v>
      </c>
      <c r="K34" s="36">
        <v>91.5</v>
      </c>
      <c r="L34" s="30">
        <v>79</v>
      </c>
      <c r="M34" s="36">
        <v>82.5</v>
      </c>
      <c r="N34" s="36">
        <v>82.5</v>
      </c>
      <c r="O34" s="30">
        <v>0</v>
      </c>
      <c r="P34" s="30">
        <v>0</v>
      </c>
      <c r="Q34" s="14">
        <f>SUM(J34:P34)/5</f>
        <v>86.3</v>
      </c>
    </row>
    <row r="35" spans="2:19" ht="17.25" x14ac:dyDescent="0.3">
      <c r="B35" s="7">
        <f t="shared" si="0"/>
        <v>27</v>
      </c>
      <c r="C35" s="33" t="s">
        <v>154</v>
      </c>
      <c r="D35" s="52" t="s">
        <v>49</v>
      </c>
      <c r="E35" s="53" t="s">
        <v>49</v>
      </c>
      <c r="F35" s="53" t="s">
        <v>49</v>
      </c>
      <c r="G35" s="53" t="s">
        <v>49</v>
      </c>
      <c r="H35" s="53" t="s">
        <v>49</v>
      </c>
      <c r="I35" s="54" t="s">
        <v>49</v>
      </c>
      <c r="J35" s="36">
        <v>92.5</v>
      </c>
      <c r="K35" s="30">
        <v>85</v>
      </c>
      <c r="L35" s="36">
        <v>89.5</v>
      </c>
      <c r="M35" s="36">
        <v>79</v>
      </c>
      <c r="N35" s="36">
        <v>79</v>
      </c>
      <c r="O35" s="30">
        <v>0</v>
      </c>
      <c r="P35" s="30">
        <v>0</v>
      </c>
      <c r="Q35" s="14">
        <f>SUM(J35:P35)/5</f>
        <v>85</v>
      </c>
    </row>
    <row r="36" spans="2:19" ht="17.25" x14ac:dyDescent="0.3">
      <c r="B36" s="7">
        <f t="shared" si="0"/>
        <v>28</v>
      </c>
      <c r="C36" s="33" t="s">
        <v>155</v>
      </c>
      <c r="D36" s="52" t="s">
        <v>50</v>
      </c>
      <c r="E36" s="53" t="s">
        <v>50</v>
      </c>
      <c r="F36" s="53" t="s">
        <v>50</v>
      </c>
      <c r="G36" s="53" t="s">
        <v>50</v>
      </c>
      <c r="H36" s="53" t="s">
        <v>50</v>
      </c>
      <c r="I36" s="54" t="s">
        <v>50</v>
      </c>
      <c r="J36" s="36">
        <v>92.5</v>
      </c>
      <c r="K36" s="36">
        <v>80.5</v>
      </c>
      <c r="L36" s="36">
        <v>73.5</v>
      </c>
      <c r="M36" s="36">
        <v>80</v>
      </c>
      <c r="N36" s="36">
        <v>80</v>
      </c>
      <c r="O36" s="30">
        <v>0</v>
      </c>
      <c r="P36" s="30">
        <v>0</v>
      </c>
      <c r="Q36" s="14">
        <f>SUM(J36:P36)/5</f>
        <v>81.3</v>
      </c>
    </row>
    <row r="37" spans="2:19" ht="17.25" x14ac:dyDescent="0.3">
      <c r="B37" s="7">
        <f t="shared" si="0"/>
        <v>29</v>
      </c>
      <c r="C37" s="33" t="s">
        <v>156</v>
      </c>
      <c r="D37" s="52" t="s">
        <v>51</v>
      </c>
      <c r="E37" s="53" t="s">
        <v>51</v>
      </c>
      <c r="F37" s="53" t="s">
        <v>51</v>
      </c>
      <c r="G37" s="53" t="s">
        <v>51</v>
      </c>
      <c r="H37" s="53" t="s">
        <v>51</v>
      </c>
      <c r="I37" s="54" t="s">
        <v>51</v>
      </c>
      <c r="J37" s="36">
        <v>81</v>
      </c>
      <c r="K37" s="36">
        <v>71.5</v>
      </c>
      <c r="L37" s="36">
        <v>70.5</v>
      </c>
      <c r="M37" s="36">
        <v>81.5</v>
      </c>
      <c r="N37" s="36">
        <v>71.5</v>
      </c>
      <c r="O37" s="30">
        <v>0</v>
      </c>
      <c r="P37" s="30">
        <v>0</v>
      </c>
      <c r="Q37" s="14">
        <f>SUM(J37:P37)/5</f>
        <v>75.2</v>
      </c>
    </row>
    <row r="38" spans="2:19" ht="17.25" x14ac:dyDescent="0.3">
      <c r="B38" s="7">
        <f t="shared" si="0"/>
        <v>30</v>
      </c>
      <c r="C38" s="33" t="s">
        <v>157</v>
      </c>
      <c r="D38" s="52" t="s">
        <v>52</v>
      </c>
      <c r="E38" s="53" t="s">
        <v>52</v>
      </c>
      <c r="F38" s="53" t="s">
        <v>52</v>
      </c>
      <c r="G38" s="53" t="s">
        <v>52</v>
      </c>
      <c r="H38" s="53" t="s">
        <v>52</v>
      </c>
      <c r="I38" s="54" t="s">
        <v>52</v>
      </c>
      <c r="J38" s="36">
        <v>92.5</v>
      </c>
      <c r="K38" s="36">
        <v>95.5</v>
      </c>
      <c r="L38" s="30">
        <v>79</v>
      </c>
      <c r="M38" s="36">
        <v>86.5</v>
      </c>
      <c r="N38" s="36">
        <v>86.5</v>
      </c>
      <c r="O38" s="30">
        <v>0</v>
      </c>
      <c r="P38" s="30">
        <v>0</v>
      </c>
      <c r="Q38" s="14">
        <f>SUM(J38:P38)/5</f>
        <v>88</v>
      </c>
    </row>
    <row r="39" spans="2:19" ht="17.25" x14ac:dyDescent="0.3">
      <c r="B39" s="7">
        <f t="shared" si="0"/>
        <v>31</v>
      </c>
      <c r="C39" s="33" t="s">
        <v>158</v>
      </c>
      <c r="D39" s="52" t="s">
        <v>53</v>
      </c>
      <c r="E39" s="53" t="s">
        <v>53</v>
      </c>
      <c r="F39" s="53" t="s">
        <v>53</v>
      </c>
      <c r="G39" s="53" t="s">
        <v>53</v>
      </c>
      <c r="H39" s="53" t="s">
        <v>53</v>
      </c>
      <c r="I39" s="54" t="s">
        <v>53</v>
      </c>
      <c r="J39" s="36">
        <v>82.5</v>
      </c>
      <c r="K39" s="36">
        <v>78.5</v>
      </c>
      <c r="L39" s="30">
        <v>0</v>
      </c>
      <c r="M39" s="36">
        <v>77.5</v>
      </c>
      <c r="N39" s="36">
        <v>77.5</v>
      </c>
      <c r="O39" s="30">
        <v>0</v>
      </c>
      <c r="P39" s="30">
        <v>0</v>
      </c>
      <c r="Q39" s="14">
        <f>SUM(J39:P39)/5</f>
        <v>63.2</v>
      </c>
    </row>
    <row r="40" spans="2:19" ht="17.25" x14ac:dyDescent="0.3">
      <c r="B40" s="7">
        <f t="shared" si="0"/>
        <v>32</v>
      </c>
      <c r="C40" s="33" t="s">
        <v>159</v>
      </c>
      <c r="D40" s="52" t="s">
        <v>54</v>
      </c>
      <c r="E40" s="53" t="s">
        <v>54</v>
      </c>
      <c r="F40" s="53" t="s">
        <v>54</v>
      </c>
      <c r="G40" s="53" t="s">
        <v>54</v>
      </c>
      <c r="H40" s="53" t="s">
        <v>54</v>
      </c>
      <c r="I40" s="54" t="s">
        <v>54</v>
      </c>
      <c r="J40" s="36">
        <v>92.5</v>
      </c>
      <c r="K40" s="30">
        <v>74</v>
      </c>
      <c r="L40" s="36">
        <v>85.5</v>
      </c>
      <c r="M40" s="36">
        <v>81.5</v>
      </c>
      <c r="N40" s="36">
        <v>81.5</v>
      </c>
      <c r="O40" s="30">
        <v>0</v>
      </c>
      <c r="P40" s="30">
        <v>0</v>
      </c>
      <c r="Q40" s="14">
        <f>SUM(J40:P40)/5</f>
        <v>83</v>
      </c>
    </row>
    <row r="41" spans="2:19" ht="17.25" x14ac:dyDescent="0.3">
      <c r="B41" s="7">
        <f t="shared" si="0"/>
        <v>33</v>
      </c>
      <c r="C41" s="33" t="s">
        <v>160</v>
      </c>
      <c r="D41" s="52" t="s">
        <v>55</v>
      </c>
      <c r="E41" s="53" t="s">
        <v>55</v>
      </c>
      <c r="F41" s="53" t="s">
        <v>55</v>
      </c>
      <c r="G41" s="53" t="s">
        <v>55</v>
      </c>
      <c r="H41" s="53" t="s">
        <v>55</v>
      </c>
      <c r="I41" s="54" t="s">
        <v>55</v>
      </c>
      <c r="J41" s="36">
        <v>92.5</v>
      </c>
      <c r="K41" s="30">
        <v>89</v>
      </c>
      <c r="L41" s="36">
        <v>77.5</v>
      </c>
      <c r="M41" s="36">
        <v>79</v>
      </c>
      <c r="N41" s="36">
        <v>79</v>
      </c>
      <c r="O41" s="30">
        <v>0</v>
      </c>
      <c r="P41" s="30">
        <v>0</v>
      </c>
      <c r="Q41" s="14">
        <f>SUM(J41:P41)/5</f>
        <v>83.4</v>
      </c>
    </row>
    <row r="42" spans="2:19" ht="17.25" x14ac:dyDescent="0.3">
      <c r="B42" s="7">
        <f t="shared" si="0"/>
        <v>34</v>
      </c>
      <c r="C42" s="33" t="s">
        <v>161</v>
      </c>
      <c r="D42" s="52" t="s">
        <v>56</v>
      </c>
      <c r="E42" s="53" t="s">
        <v>56</v>
      </c>
      <c r="F42" s="53" t="s">
        <v>56</v>
      </c>
      <c r="G42" s="53" t="s">
        <v>56</v>
      </c>
      <c r="H42" s="53" t="s">
        <v>56</v>
      </c>
      <c r="I42" s="54" t="s">
        <v>56</v>
      </c>
      <c r="J42" s="36">
        <v>94</v>
      </c>
      <c r="K42" s="36">
        <v>91.5</v>
      </c>
      <c r="L42" s="36">
        <v>73.5</v>
      </c>
      <c r="M42" s="36">
        <v>90</v>
      </c>
      <c r="N42" s="36">
        <v>90</v>
      </c>
      <c r="O42" s="30">
        <v>0</v>
      </c>
      <c r="P42" s="30">
        <v>0</v>
      </c>
      <c r="Q42" s="14">
        <f>SUM(J42:P42)/5</f>
        <v>87.8</v>
      </c>
      <c r="S42" s="38"/>
    </row>
    <row r="43" spans="2:19" ht="17.25" x14ac:dyDescent="0.3">
      <c r="B43" s="7">
        <f t="shared" si="0"/>
        <v>35</v>
      </c>
      <c r="C43" s="35" t="s">
        <v>162</v>
      </c>
      <c r="D43" s="52" t="s">
        <v>57</v>
      </c>
      <c r="E43" s="53" t="s">
        <v>57</v>
      </c>
      <c r="F43" s="53" t="s">
        <v>57</v>
      </c>
      <c r="G43" s="53" t="s">
        <v>57</v>
      </c>
      <c r="H43" s="53" t="s">
        <v>57</v>
      </c>
      <c r="I43" s="54" t="s">
        <v>57</v>
      </c>
      <c r="J43" s="36">
        <v>0</v>
      </c>
      <c r="K43" s="30">
        <v>0</v>
      </c>
      <c r="L43" s="30">
        <v>0</v>
      </c>
      <c r="M43" s="36">
        <v>0</v>
      </c>
      <c r="N43" s="36">
        <v>0</v>
      </c>
      <c r="O43" s="30">
        <v>0</v>
      </c>
      <c r="P43" s="30">
        <v>0</v>
      </c>
      <c r="Q43" s="14">
        <f>SUM(J43:P43)/5</f>
        <v>0</v>
      </c>
    </row>
    <row r="44" spans="2:19" x14ac:dyDescent="0.25">
      <c r="B44" s="7">
        <f t="shared" si="0"/>
        <v>36</v>
      </c>
      <c r="C44" s="7"/>
      <c r="D44" s="56"/>
      <c r="E44" s="56"/>
      <c r="F44" s="56"/>
      <c r="G44" s="56"/>
      <c r="H44" s="56"/>
      <c r="I44" s="56"/>
      <c r="J44" s="4"/>
      <c r="K44" s="4"/>
      <c r="L44" s="4"/>
      <c r="M44" s="4"/>
      <c r="N44" s="36"/>
      <c r="O44" s="4"/>
      <c r="P44" s="4"/>
      <c r="Q44" s="14">
        <f>SUM(J44:P44)/7</f>
        <v>0</v>
      </c>
    </row>
    <row r="45" spans="2:19" x14ac:dyDescent="0.25">
      <c r="B45" s="7">
        <f t="shared" si="0"/>
        <v>37</v>
      </c>
      <c r="C45" s="9"/>
      <c r="D45" s="56"/>
      <c r="E45" s="56"/>
      <c r="F45" s="56"/>
      <c r="G45" s="56"/>
      <c r="H45" s="56"/>
      <c r="I45" s="56"/>
      <c r="J45" s="4"/>
      <c r="K45" s="4"/>
      <c r="L45" s="4"/>
      <c r="M45" s="4"/>
      <c r="N45" s="36"/>
      <c r="O45" s="4"/>
      <c r="P45" s="4"/>
      <c r="Q45" s="14">
        <f>SUM(J45:P45)/7</f>
        <v>0</v>
      </c>
    </row>
    <row r="46" spans="2:19" x14ac:dyDescent="0.25">
      <c r="B46" s="7">
        <f t="shared" si="0"/>
        <v>38</v>
      </c>
      <c r="C46" s="9"/>
      <c r="D46" s="56"/>
      <c r="E46" s="56"/>
      <c r="F46" s="56"/>
      <c r="G46" s="56"/>
      <c r="H46" s="56"/>
      <c r="I46" s="56"/>
      <c r="J46" s="4"/>
      <c r="K46" s="4"/>
      <c r="L46" s="4"/>
      <c r="M46" s="4"/>
      <c r="N46" s="36"/>
      <c r="O46" s="4"/>
      <c r="P46" s="4"/>
      <c r="Q46" s="14">
        <f>SUM(J46:P46)/7</f>
        <v>0</v>
      </c>
    </row>
    <row r="47" spans="2:19" x14ac:dyDescent="0.25">
      <c r="B47" s="7">
        <f t="shared" si="0"/>
        <v>39</v>
      </c>
      <c r="C47" s="9"/>
      <c r="D47" s="56"/>
      <c r="E47" s="56"/>
      <c r="F47" s="56"/>
      <c r="G47" s="56"/>
      <c r="H47" s="56"/>
      <c r="I47" s="56"/>
      <c r="J47" s="4"/>
      <c r="K47" s="4"/>
      <c r="L47" s="4"/>
      <c r="M47" s="4"/>
      <c r="N47" s="36"/>
      <c r="O47" s="4"/>
      <c r="P47" s="4"/>
      <c r="Q47" s="14">
        <f>SUM(J47:P47)/7</f>
        <v>0</v>
      </c>
    </row>
    <row r="48" spans="2:19" x14ac:dyDescent="0.25">
      <c r="B48" s="7">
        <f t="shared" si="0"/>
        <v>40</v>
      </c>
      <c r="C48" s="9"/>
      <c r="D48" s="56"/>
      <c r="E48" s="56"/>
      <c r="F48" s="56"/>
      <c r="G48" s="56"/>
      <c r="H48" s="56"/>
      <c r="I48" s="56"/>
      <c r="J48" s="4"/>
      <c r="K48" s="4"/>
      <c r="L48" s="4"/>
      <c r="M48" s="4"/>
      <c r="N48" s="36"/>
      <c r="O48" s="4"/>
      <c r="P48" s="4"/>
      <c r="Q48" s="14">
        <f>SUM(J48:P48)/7</f>
        <v>0</v>
      </c>
    </row>
    <row r="49" spans="2:17" x14ac:dyDescent="0.25">
      <c r="B49" s="8">
        <f t="shared" si="0"/>
        <v>41</v>
      </c>
      <c r="C49" s="9"/>
      <c r="D49" s="56"/>
      <c r="E49" s="56"/>
      <c r="F49" s="56"/>
      <c r="G49" s="56"/>
      <c r="H49" s="56"/>
      <c r="I49" s="56"/>
      <c r="J49" s="5"/>
      <c r="K49" s="5"/>
      <c r="L49" s="5"/>
      <c r="M49" s="5"/>
      <c r="N49" s="5"/>
      <c r="O49" s="5"/>
      <c r="P49" s="5"/>
      <c r="Q49" s="14">
        <f>SUM(J49:P49)/7</f>
        <v>0</v>
      </c>
    </row>
    <row r="50" spans="2:17" x14ac:dyDescent="0.25">
      <c r="B50" s="8">
        <f t="shared" si="0"/>
        <v>42</v>
      </c>
      <c r="C50" s="9"/>
      <c r="D50" s="56"/>
      <c r="E50" s="56"/>
      <c r="F50" s="56"/>
      <c r="G50" s="56"/>
      <c r="H50" s="56"/>
      <c r="I50" s="56"/>
      <c r="J50" s="5"/>
      <c r="K50" s="5"/>
      <c r="L50" s="5"/>
      <c r="M50" s="5"/>
      <c r="N50" s="5"/>
      <c r="O50" s="5"/>
      <c r="P50" s="5"/>
      <c r="Q50" s="14">
        <f>SUM(J50:P50)/7</f>
        <v>0</v>
      </c>
    </row>
    <row r="51" spans="2:17" x14ac:dyDescent="0.25">
      <c r="B51" s="8">
        <f t="shared" si="0"/>
        <v>43</v>
      </c>
      <c r="C51" s="9"/>
      <c r="D51" s="56"/>
      <c r="E51" s="56"/>
      <c r="F51" s="56"/>
      <c r="G51" s="56"/>
      <c r="H51" s="56"/>
      <c r="I51" s="56"/>
      <c r="J51" s="5"/>
      <c r="K51" s="5"/>
      <c r="L51" s="5"/>
      <c r="M51" s="5"/>
      <c r="N51" s="5"/>
      <c r="O51" s="5"/>
      <c r="P51" s="5"/>
      <c r="Q51" s="14">
        <f>SUM(J51:P51)/7</f>
        <v>0</v>
      </c>
    </row>
    <row r="52" spans="2:17" x14ac:dyDescent="0.25">
      <c r="B52" s="16">
        <f t="shared" si="0"/>
        <v>44</v>
      </c>
      <c r="C52" s="9"/>
      <c r="D52" s="56"/>
      <c r="E52" s="56"/>
      <c r="F52" s="56"/>
      <c r="G52" s="56"/>
      <c r="H52" s="56"/>
      <c r="I52" s="56"/>
      <c r="J52" s="15"/>
      <c r="K52" s="15"/>
      <c r="L52" s="15"/>
      <c r="M52" s="15"/>
      <c r="N52" s="15"/>
      <c r="O52" s="15"/>
      <c r="P52" s="15"/>
      <c r="Q52" s="14">
        <f>SUM(J52:P52)/7</f>
        <v>0</v>
      </c>
    </row>
    <row r="53" spans="2:17" x14ac:dyDescent="0.25">
      <c r="B53" s="16">
        <f t="shared" si="0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40"/>
      <c r="D54" s="40"/>
      <c r="E54" s="10"/>
      <c r="H54" s="44" t="s">
        <v>19</v>
      </c>
      <c r="I54" s="44"/>
      <c r="J54" s="23">
        <f>COUNTIF(J9:J53,"&gt;=70")</f>
        <v>27</v>
      </c>
      <c r="K54" s="23">
        <f t="shared" ref="K54:P54" si="1">COUNTIF(K9:K53,"&gt;=70")</f>
        <v>25</v>
      </c>
      <c r="L54" s="23">
        <f t="shared" si="1"/>
        <v>26</v>
      </c>
      <c r="M54" s="23">
        <f t="shared" si="1"/>
        <v>27</v>
      </c>
      <c r="N54" s="23">
        <f t="shared" si="1"/>
        <v>28</v>
      </c>
      <c r="O54" s="23">
        <f t="shared" si="1"/>
        <v>0</v>
      </c>
      <c r="P54" s="23">
        <f t="shared" si="1"/>
        <v>0</v>
      </c>
      <c r="Q54" s="27">
        <f t="shared" ref="Q54" si="2">COUNTIF(Q9:Q48,"&gt;=70")</f>
        <v>21</v>
      </c>
    </row>
    <row r="55" spans="2:17" x14ac:dyDescent="0.25">
      <c r="C55" s="40"/>
      <c r="D55" s="40"/>
      <c r="E55" s="11"/>
      <c r="H55" s="45" t="s">
        <v>20</v>
      </c>
      <c r="I55" s="45"/>
      <c r="J55" s="24">
        <f>COUNTIF(J9:J53,"&lt;70")</f>
        <v>8</v>
      </c>
      <c r="K55" s="24">
        <f t="shared" ref="K55:Q55" si="3">COUNTIF(K9:K53,"&lt;70")</f>
        <v>10</v>
      </c>
      <c r="L55" s="24">
        <f t="shared" si="3"/>
        <v>9</v>
      </c>
      <c r="M55" s="24">
        <f t="shared" si="3"/>
        <v>8</v>
      </c>
      <c r="N55" s="24">
        <f t="shared" si="3"/>
        <v>7</v>
      </c>
      <c r="O55" s="24">
        <f t="shared" si="3"/>
        <v>35</v>
      </c>
      <c r="P55" s="24">
        <f t="shared" si="3"/>
        <v>35</v>
      </c>
      <c r="Q55" s="24">
        <f t="shared" si="3"/>
        <v>24</v>
      </c>
    </row>
    <row r="56" spans="2:17" x14ac:dyDescent="0.25">
      <c r="C56" s="40"/>
      <c r="D56" s="40"/>
      <c r="E56" s="40"/>
      <c r="H56" s="45" t="s">
        <v>21</v>
      </c>
      <c r="I56" s="45"/>
      <c r="J56" s="24">
        <f>COUNT(J9:J53)</f>
        <v>35</v>
      </c>
      <c r="K56" s="24">
        <f t="shared" ref="K56:Q56" si="4">COUNT(K9:K53)</f>
        <v>35</v>
      </c>
      <c r="L56" s="24">
        <f t="shared" si="4"/>
        <v>35</v>
      </c>
      <c r="M56" s="24">
        <f t="shared" si="4"/>
        <v>35</v>
      </c>
      <c r="N56" s="24">
        <f t="shared" si="4"/>
        <v>35</v>
      </c>
      <c r="O56" s="24">
        <f t="shared" si="4"/>
        <v>35</v>
      </c>
      <c r="P56" s="24">
        <f t="shared" si="4"/>
        <v>35</v>
      </c>
      <c r="Q56" s="24">
        <f t="shared" si="4"/>
        <v>45</v>
      </c>
    </row>
    <row r="57" spans="2:17" x14ac:dyDescent="0.25">
      <c r="C57" s="40"/>
      <c r="D57" s="40"/>
      <c r="E57" s="10"/>
      <c r="F57" s="12"/>
      <c r="H57" s="46" t="s">
        <v>16</v>
      </c>
      <c r="I57" s="46"/>
      <c r="J57" s="25">
        <f>J54/J56</f>
        <v>0.77142857142857146</v>
      </c>
      <c r="K57" s="26">
        <f t="shared" ref="K57:Q57" si="5">K54/K56</f>
        <v>0.7142857142857143</v>
      </c>
      <c r="L57" s="26">
        <f t="shared" si="5"/>
        <v>0.74285714285714288</v>
      </c>
      <c r="M57" s="26">
        <f t="shared" si="5"/>
        <v>0.77142857142857146</v>
      </c>
      <c r="N57" s="26">
        <f t="shared" si="5"/>
        <v>0.8</v>
      </c>
      <c r="O57" s="26">
        <f t="shared" si="5"/>
        <v>0</v>
      </c>
      <c r="P57" s="26">
        <f t="shared" si="5"/>
        <v>0</v>
      </c>
      <c r="Q57" s="26">
        <f t="shared" si="5"/>
        <v>0.46666666666666667</v>
      </c>
    </row>
    <row r="58" spans="2:17" x14ac:dyDescent="0.25">
      <c r="C58" s="40"/>
      <c r="D58" s="40"/>
      <c r="E58" s="10"/>
      <c r="F58" s="12"/>
      <c r="H58" s="46" t="s">
        <v>17</v>
      </c>
      <c r="I58" s="46"/>
      <c r="J58" s="25">
        <f>J55/J56</f>
        <v>0.22857142857142856</v>
      </c>
      <c r="K58" s="25">
        <f t="shared" ref="K58:Q58" si="6">K55/K56</f>
        <v>0.2857142857142857</v>
      </c>
      <c r="L58" s="26">
        <f t="shared" si="6"/>
        <v>0.25714285714285712</v>
      </c>
      <c r="M58" s="26">
        <f t="shared" si="6"/>
        <v>0.22857142857142856</v>
      </c>
      <c r="N58" s="26">
        <f t="shared" si="6"/>
        <v>0.2</v>
      </c>
      <c r="O58" s="26">
        <f t="shared" si="6"/>
        <v>1</v>
      </c>
      <c r="P58" s="26">
        <f t="shared" si="6"/>
        <v>1</v>
      </c>
      <c r="Q58" s="26">
        <f t="shared" si="6"/>
        <v>0.53333333333333333</v>
      </c>
    </row>
    <row r="59" spans="2:17" x14ac:dyDescent="0.25">
      <c r="C59" s="40"/>
      <c r="D59" s="40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K6:Q6"/>
    <mergeCell ref="N4:Q4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A3" zoomScale="124" zoomScaleNormal="124" workbookViewId="0">
      <selection activeCell="S14" sqref="S14:T15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6" width="5.7109375" hidden="1" customWidth="1"/>
    <col min="17" max="17" width="7.5703125" customWidth="1"/>
    <col min="18" max="19" width="5.7109375" customWidth="1"/>
  </cols>
  <sheetData>
    <row r="2" spans="2:20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20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  <c r="R3" s="20"/>
    </row>
    <row r="4" spans="2:20" x14ac:dyDescent="0.25">
      <c r="C4" t="s">
        <v>0</v>
      </c>
      <c r="D4" s="48" t="s">
        <v>243</v>
      </c>
      <c r="E4" s="48"/>
      <c r="F4" s="48"/>
      <c r="G4" s="48"/>
      <c r="I4" t="s">
        <v>1</v>
      </c>
      <c r="J4" s="49" t="s">
        <v>247</v>
      </c>
      <c r="K4" s="49"/>
      <c r="M4" t="s">
        <v>2</v>
      </c>
      <c r="N4" s="66">
        <v>45099</v>
      </c>
      <c r="O4" s="66"/>
      <c r="P4" s="66"/>
      <c r="Q4" s="66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0" t="s">
        <v>246</v>
      </c>
      <c r="L6" s="40"/>
      <c r="M6" s="40"/>
      <c r="N6" s="40"/>
      <c r="O6" s="40"/>
      <c r="P6" s="40"/>
      <c r="Q6" s="40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5.75" x14ac:dyDescent="0.25">
      <c r="B9" s="18">
        <v>1</v>
      </c>
      <c r="C9" s="34" t="s">
        <v>183</v>
      </c>
      <c r="D9" s="60" t="s">
        <v>163</v>
      </c>
      <c r="E9" s="61" t="s">
        <v>163</v>
      </c>
      <c r="F9" s="61" t="s">
        <v>163</v>
      </c>
      <c r="G9" s="61" t="s">
        <v>163</v>
      </c>
      <c r="H9" s="61" t="s">
        <v>163</v>
      </c>
      <c r="I9" s="62" t="s">
        <v>163</v>
      </c>
      <c r="J9" s="36">
        <v>90.5</v>
      </c>
      <c r="K9" s="36">
        <v>82.5</v>
      </c>
      <c r="L9" s="30">
        <v>75</v>
      </c>
      <c r="M9" s="36">
        <v>87.5</v>
      </c>
      <c r="N9" s="36">
        <v>87.5</v>
      </c>
      <c r="O9" s="30">
        <v>0</v>
      </c>
      <c r="P9" s="30">
        <v>0</v>
      </c>
      <c r="Q9" s="14">
        <f>SUM(J9:P9)/5</f>
        <v>84.6</v>
      </c>
    </row>
    <row r="10" spans="2:20" ht="15.75" x14ac:dyDescent="0.25">
      <c r="B10" s="18">
        <f>B9+1</f>
        <v>2</v>
      </c>
      <c r="C10" s="34" t="s">
        <v>184</v>
      </c>
      <c r="D10" s="60" t="s">
        <v>164</v>
      </c>
      <c r="E10" s="61" t="s">
        <v>164</v>
      </c>
      <c r="F10" s="61" t="s">
        <v>164</v>
      </c>
      <c r="G10" s="61" t="s">
        <v>164</v>
      </c>
      <c r="H10" s="61" t="s">
        <v>164</v>
      </c>
      <c r="I10" s="62" t="s">
        <v>164</v>
      </c>
      <c r="J10" s="36">
        <v>78</v>
      </c>
      <c r="K10" s="36">
        <v>85</v>
      </c>
      <c r="L10" s="19">
        <v>0</v>
      </c>
      <c r="M10" s="36">
        <v>80</v>
      </c>
      <c r="N10" s="36">
        <v>80</v>
      </c>
      <c r="O10" s="19">
        <v>0</v>
      </c>
      <c r="P10" s="19">
        <v>0</v>
      </c>
      <c r="Q10" s="14">
        <f t="shared" ref="Q10:Q28" si="0">SUM(J10:P10)/5</f>
        <v>64.599999999999994</v>
      </c>
    </row>
    <row r="11" spans="2:20" ht="15.75" x14ac:dyDescent="0.25">
      <c r="B11" s="18">
        <f t="shared" ref="B11:B53" si="1">B10+1</f>
        <v>3</v>
      </c>
      <c r="C11" s="34" t="s">
        <v>185</v>
      </c>
      <c r="D11" s="60" t="s">
        <v>165</v>
      </c>
      <c r="E11" s="61" t="s">
        <v>165</v>
      </c>
      <c r="F11" s="61" t="s">
        <v>165</v>
      </c>
      <c r="G11" s="61" t="s">
        <v>165</v>
      </c>
      <c r="H11" s="61" t="s">
        <v>165</v>
      </c>
      <c r="I11" s="62" t="s">
        <v>165</v>
      </c>
      <c r="J11" s="36">
        <v>94</v>
      </c>
      <c r="K11" s="36">
        <v>82.5</v>
      </c>
      <c r="L11" s="19">
        <v>70</v>
      </c>
      <c r="M11" s="36">
        <v>86.5</v>
      </c>
      <c r="N11" s="36">
        <v>86.5</v>
      </c>
      <c r="O11" s="19">
        <v>0</v>
      </c>
      <c r="P11" s="19">
        <v>0</v>
      </c>
      <c r="Q11" s="14">
        <f t="shared" si="0"/>
        <v>83.9</v>
      </c>
    </row>
    <row r="12" spans="2:20" ht="15.75" x14ac:dyDescent="0.25">
      <c r="B12" s="18">
        <f t="shared" si="1"/>
        <v>4</v>
      </c>
      <c r="C12" s="34" t="s">
        <v>186</v>
      </c>
      <c r="D12" s="60" t="s">
        <v>166</v>
      </c>
      <c r="E12" s="61" t="s">
        <v>166</v>
      </c>
      <c r="F12" s="61" t="s">
        <v>166</v>
      </c>
      <c r="G12" s="61" t="s">
        <v>166</v>
      </c>
      <c r="H12" s="61" t="s">
        <v>166</v>
      </c>
      <c r="I12" s="62" t="s">
        <v>166</v>
      </c>
      <c r="J12" s="36">
        <v>86.5</v>
      </c>
      <c r="K12" s="36">
        <v>80.5</v>
      </c>
      <c r="L12" s="36">
        <v>93.5</v>
      </c>
      <c r="M12" s="36">
        <v>70</v>
      </c>
      <c r="N12" s="36">
        <v>70</v>
      </c>
      <c r="O12" s="19">
        <v>0</v>
      </c>
      <c r="P12" s="19">
        <v>0</v>
      </c>
      <c r="Q12" s="14">
        <f t="shared" si="0"/>
        <v>80.099999999999994</v>
      </c>
    </row>
    <row r="13" spans="2:20" ht="15.75" x14ac:dyDescent="0.25">
      <c r="B13" s="18">
        <f t="shared" si="1"/>
        <v>5</v>
      </c>
      <c r="C13" s="34" t="s">
        <v>187</v>
      </c>
      <c r="D13" s="60" t="s">
        <v>167</v>
      </c>
      <c r="E13" s="61" t="s">
        <v>167</v>
      </c>
      <c r="F13" s="61" t="s">
        <v>167</v>
      </c>
      <c r="G13" s="61" t="s">
        <v>167</v>
      </c>
      <c r="H13" s="61" t="s">
        <v>167</v>
      </c>
      <c r="I13" s="62" t="s">
        <v>167</v>
      </c>
      <c r="J13" s="36">
        <v>86.5</v>
      </c>
      <c r="K13" s="36">
        <v>82.5</v>
      </c>
      <c r="L13" s="19">
        <v>0</v>
      </c>
      <c r="M13" s="36">
        <v>80</v>
      </c>
      <c r="N13" s="36">
        <v>80</v>
      </c>
      <c r="O13" s="19">
        <v>0</v>
      </c>
      <c r="P13" s="19">
        <v>0</v>
      </c>
      <c r="Q13" s="14">
        <f t="shared" si="0"/>
        <v>65.8</v>
      </c>
    </row>
    <row r="14" spans="2:20" ht="15.75" x14ac:dyDescent="0.25">
      <c r="B14" s="18">
        <f t="shared" si="1"/>
        <v>6</v>
      </c>
      <c r="C14" s="34" t="s">
        <v>188</v>
      </c>
      <c r="D14" s="60" t="s">
        <v>168</v>
      </c>
      <c r="E14" s="61" t="s">
        <v>168</v>
      </c>
      <c r="F14" s="61" t="s">
        <v>168</v>
      </c>
      <c r="G14" s="61" t="s">
        <v>168</v>
      </c>
      <c r="H14" s="61" t="s">
        <v>168</v>
      </c>
      <c r="I14" s="62" t="s">
        <v>168</v>
      </c>
      <c r="J14" s="36">
        <v>86.5</v>
      </c>
      <c r="K14" s="36">
        <v>82.5</v>
      </c>
      <c r="L14" s="19">
        <v>75</v>
      </c>
      <c r="M14" s="36">
        <v>77.5</v>
      </c>
      <c r="N14" s="36">
        <v>77.5</v>
      </c>
      <c r="O14" s="19">
        <v>0</v>
      </c>
      <c r="P14" s="19">
        <v>0</v>
      </c>
      <c r="Q14" s="14">
        <f t="shared" si="0"/>
        <v>79.8</v>
      </c>
    </row>
    <row r="15" spans="2:20" ht="15.75" x14ac:dyDescent="0.25">
      <c r="B15" s="18">
        <f t="shared" si="1"/>
        <v>7</v>
      </c>
      <c r="C15" s="34" t="s">
        <v>189</v>
      </c>
      <c r="D15" s="60" t="s">
        <v>169</v>
      </c>
      <c r="E15" s="61" t="s">
        <v>169</v>
      </c>
      <c r="F15" s="61" t="s">
        <v>169</v>
      </c>
      <c r="G15" s="61" t="s">
        <v>169</v>
      </c>
      <c r="H15" s="61" t="s">
        <v>169</v>
      </c>
      <c r="I15" s="62" t="s">
        <v>169</v>
      </c>
      <c r="J15" s="36">
        <v>84.5</v>
      </c>
      <c r="K15" s="36">
        <v>85</v>
      </c>
      <c r="L15" s="19">
        <v>75</v>
      </c>
      <c r="M15" s="36">
        <v>76.5</v>
      </c>
      <c r="N15" s="36">
        <v>76.5</v>
      </c>
      <c r="O15" s="19">
        <v>0</v>
      </c>
      <c r="P15" s="19">
        <v>0</v>
      </c>
      <c r="Q15" s="14">
        <f t="shared" si="0"/>
        <v>79.5</v>
      </c>
      <c r="S15" s="38"/>
      <c r="T15" s="38"/>
    </row>
    <row r="16" spans="2:20" ht="15.75" x14ac:dyDescent="0.25">
      <c r="B16" s="18">
        <f t="shared" si="1"/>
        <v>8</v>
      </c>
      <c r="C16" s="34" t="s">
        <v>190</v>
      </c>
      <c r="D16" s="60" t="s">
        <v>170</v>
      </c>
      <c r="E16" s="61" t="s">
        <v>170</v>
      </c>
      <c r="F16" s="61" t="s">
        <v>170</v>
      </c>
      <c r="G16" s="61" t="s">
        <v>170</v>
      </c>
      <c r="H16" s="61" t="s">
        <v>170</v>
      </c>
      <c r="I16" s="62" t="s">
        <v>170</v>
      </c>
      <c r="J16" s="36">
        <v>76</v>
      </c>
      <c r="K16" s="36">
        <v>79</v>
      </c>
      <c r="L16" s="19">
        <v>0</v>
      </c>
      <c r="M16" s="36">
        <v>0</v>
      </c>
      <c r="N16" s="36">
        <v>0</v>
      </c>
      <c r="O16" s="19">
        <v>0</v>
      </c>
      <c r="P16" s="19">
        <v>0</v>
      </c>
      <c r="Q16" s="14">
        <f t="shared" si="0"/>
        <v>31</v>
      </c>
      <c r="S16" s="38"/>
    </row>
    <row r="17" spans="2:19" ht="15.75" x14ac:dyDescent="0.25">
      <c r="B17" s="18">
        <f t="shared" si="1"/>
        <v>9</v>
      </c>
      <c r="C17" s="34" t="s">
        <v>191</v>
      </c>
      <c r="D17" s="60" t="s">
        <v>171</v>
      </c>
      <c r="E17" s="61" t="s">
        <v>171</v>
      </c>
      <c r="F17" s="61" t="s">
        <v>171</v>
      </c>
      <c r="G17" s="61" t="s">
        <v>171</v>
      </c>
      <c r="H17" s="61" t="s">
        <v>171</v>
      </c>
      <c r="I17" s="62" t="s">
        <v>171</v>
      </c>
      <c r="J17" s="36">
        <v>86.5</v>
      </c>
      <c r="K17" s="36">
        <v>82.5</v>
      </c>
      <c r="L17" s="19">
        <v>70</v>
      </c>
      <c r="M17" s="36">
        <v>82.5</v>
      </c>
      <c r="N17" s="36">
        <v>82.5</v>
      </c>
      <c r="O17" s="19">
        <v>0</v>
      </c>
      <c r="P17" s="19">
        <v>0</v>
      </c>
      <c r="Q17" s="14">
        <f t="shared" si="0"/>
        <v>80.8</v>
      </c>
    </row>
    <row r="18" spans="2:19" ht="15.75" x14ac:dyDescent="0.25">
      <c r="B18" s="18">
        <f t="shared" si="1"/>
        <v>10</v>
      </c>
      <c r="C18" s="34" t="s">
        <v>192</v>
      </c>
      <c r="D18" s="60" t="s">
        <v>172</v>
      </c>
      <c r="E18" s="61" t="s">
        <v>172</v>
      </c>
      <c r="F18" s="61" t="s">
        <v>172</v>
      </c>
      <c r="G18" s="61" t="s">
        <v>172</v>
      </c>
      <c r="H18" s="61" t="s">
        <v>172</v>
      </c>
      <c r="I18" s="62" t="s">
        <v>172</v>
      </c>
      <c r="J18" s="36">
        <v>0</v>
      </c>
      <c r="K18" s="36">
        <v>78.5</v>
      </c>
      <c r="L18" s="19">
        <v>0</v>
      </c>
      <c r="M18" s="36">
        <v>0</v>
      </c>
      <c r="N18" s="36">
        <v>0</v>
      </c>
      <c r="O18" s="19">
        <v>0</v>
      </c>
      <c r="P18" s="19">
        <v>0</v>
      </c>
      <c r="Q18" s="14">
        <f t="shared" si="0"/>
        <v>15.7</v>
      </c>
      <c r="S18" s="38"/>
    </row>
    <row r="19" spans="2:19" ht="15.75" x14ac:dyDescent="0.25">
      <c r="B19" s="18">
        <f t="shared" si="1"/>
        <v>11</v>
      </c>
      <c r="C19" s="34" t="s">
        <v>193</v>
      </c>
      <c r="D19" s="60" t="s">
        <v>173</v>
      </c>
      <c r="E19" s="61" t="s">
        <v>173</v>
      </c>
      <c r="F19" s="61" t="s">
        <v>173</v>
      </c>
      <c r="G19" s="61" t="s">
        <v>173</v>
      </c>
      <c r="H19" s="61" t="s">
        <v>173</v>
      </c>
      <c r="I19" s="62" t="s">
        <v>173</v>
      </c>
      <c r="J19" s="36">
        <v>86.5</v>
      </c>
      <c r="K19" s="36">
        <v>0</v>
      </c>
      <c r="L19" s="19">
        <v>70</v>
      </c>
      <c r="M19" s="36">
        <v>70</v>
      </c>
      <c r="N19" s="36">
        <v>70</v>
      </c>
      <c r="O19" s="19">
        <v>0</v>
      </c>
      <c r="P19" s="19">
        <v>0</v>
      </c>
      <c r="Q19" s="14">
        <f t="shared" si="0"/>
        <v>59.3</v>
      </c>
    </row>
    <row r="20" spans="2:19" ht="15.75" x14ac:dyDescent="0.25">
      <c r="B20" s="18">
        <f t="shared" si="1"/>
        <v>12</v>
      </c>
      <c r="C20" s="34" t="s">
        <v>194</v>
      </c>
      <c r="D20" s="60" t="s">
        <v>174</v>
      </c>
      <c r="E20" s="61" t="s">
        <v>174</v>
      </c>
      <c r="F20" s="61" t="s">
        <v>174</v>
      </c>
      <c r="G20" s="61" t="s">
        <v>174</v>
      </c>
      <c r="H20" s="61" t="s">
        <v>174</v>
      </c>
      <c r="I20" s="62" t="s">
        <v>174</v>
      </c>
      <c r="J20" s="36">
        <v>94</v>
      </c>
      <c r="K20" s="36">
        <v>91.5</v>
      </c>
      <c r="L20" s="19">
        <v>96</v>
      </c>
      <c r="M20" s="36">
        <v>94</v>
      </c>
      <c r="N20" s="36">
        <v>94</v>
      </c>
      <c r="O20" s="19">
        <v>0</v>
      </c>
      <c r="P20" s="19">
        <v>0</v>
      </c>
      <c r="Q20" s="14">
        <f t="shared" si="0"/>
        <v>93.9</v>
      </c>
    </row>
    <row r="21" spans="2:19" ht="15.75" x14ac:dyDescent="0.25">
      <c r="B21" s="18">
        <f t="shared" si="1"/>
        <v>13</v>
      </c>
      <c r="C21" s="34" t="s">
        <v>195</v>
      </c>
      <c r="D21" s="60" t="s">
        <v>175</v>
      </c>
      <c r="E21" s="61" t="s">
        <v>175</v>
      </c>
      <c r="F21" s="61" t="s">
        <v>175</v>
      </c>
      <c r="G21" s="61" t="s">
        <v>175</v>
      </c>
      <c r="H21" s="61" t="s">
        <v>175</v>
      </c>
      <c r="I21" s="62" t="s">
        <v>175</v>
      </c>
      <c r="J21" s="36">
        <v>96</v>
      </c>
      <c r="K21" s="36">
        <v>93.5</v>
      </c>
      <c r="L21" s="36">
        <v>76.5</v>
      </c>
      <c r="M21" s="36">
        <v>80</v>
      </c>
      <c r="N21" s="36">
        <v>80</v>
      </c>
      <c r="O21" s="19">
        <v>0</v>
      </c>
      <c r="P21" s="19">
        <v>0</v>
      </c>
      <c r="Q21" s="14">
        <f t="shared" si="0"/>
        <v>85.2</v>
      </c>
    </row>
    <row r="22" spans="2:19" ht="15.75" x14ac:dyDescent="0.25">
      <c r="B22" s="18">
        <f t="shared" si="1"/>
        <v>14</v>
      </c>
      <c r="C22" s="34" t="s">
        <v>196</v>
      </c>
      <c r="D22" s="60" t="s">
        <v>176</v>
      </c>
      <c r="E22" s="61" t="s">
        <v>176</v>
      </c>
      <c r="F22" s="61" t="s">
        <v>176</v>
      </c>
      <c r="G22" s="61" t="s">
        <v>176</v>
      </c>
      <c r="H22" s="61" t="s">
        <v>176</v>
      </c>
      <c r="I22" s="62" t="s">
        <v>176</v>
      </c>
      <c r="J22" s="36">
        <v>86.5</v>
      </c>
      <c r="K22" s="36">
        <v>82.5</v>
      </c>
      <c r="L22" s="36">
        <v>72.5</v>
      </c>
      <c r="M22" s="36">
        <v>85</v>
      </c>
      <c r="N22" s="36">
        <v>85</v>
      </c>
      <c r="O22" s="19">
        <v>0</v>
      </c>
      <c r="P22" s="19">
        <v>0</v>
      </c>
      <c r="Q22" s="14">
        <f t="shared" si="0"/>
        <v>82.3</v>
      </c>
    </row>
    <row r="23" spans="2:19" ht="15.75" x14ac:dyDescent="0.25">
      <c r="B23" s="18">
        <f t="shared" si="1"/>
        <v>15</v>
      </c>
      <c r="C23" s="34" t="s">
        <v>197</v>
      </c>
      <c r="D23" s="60" t="s">
        <v>177</v>
      </c>
      <c r="E23" s="61" t="s">
        <v>177</v>
      </c>
      <c r="F23" s="61" t="s">
        <v>177</v>
      </c>
      <c r="G23" s="61" t="s">
        <v>177</v>
      </c>
      <c r="H23" s="61" t="s">
        <v>177</v>
      </c>
      <c r="I23" s="62" t="s">
        <v>177</v>
      </c>
      <c r="J23" s="36">
        <v>92.5</v>
      </c>
      <c r="K23" s="36">
        <v>78.5</v>
      </c>
      <c r="L23" s="36">
        <v>80.5</v>
      </c>
      <c r="M23" s="36">
        <v>86.5</v>
      </c>
      <c r="N23" s="36">
        <v>86.5</v>
      </c>
      <c r="O23" s="19">
        <v>0</v>
      </c>
      <c r="P23" s="19">
        <v>0</v>
      </c>
      <c r="Q23" s="14">
        <f t="shared" si="0"/>
        <v>84.9</v>
      </c>
    </row>
    <row r="24" spans="2:19" ht="15.75" x14ac:dyDescent="0.25">
      <c r="B24" s="18">
        <f t="shared" si="1"/>
        <v>16</v>
      </c>
      <c r="C24" s="34" t="s">
        <v>198</v>
      </c>
      <c r="D24" s="60" t="s">
        <v>178</v>
      </c>
      <c r="E24" s="61" t="s">
        <v>178</v>
      </c>
      <c r="F24" s="61" t="s">
        <v>178</v>
      </c>
      <c r="G24" s="61" t="s">
        <v>178</v>
      </c>
      <c r="H24" s="61" t="s">
        <v>178</v>
      </c>
      <c r="I24" s="62" t="s">
        <v>178</v>
      </c>
      <c r="J24" s="36">
        <v>82.5</v>
      </c>
      <c r="K24" s="36">
        <v>82.5</v>
      </c>
      <c r="L24" s="36">
        <v>71</v>
      </c>
      <c r="M24" s="36">
        <v>80</v>
      </c>
      <c r="N24" s="36">
        <v>80</v>
      </c>
      <c r="O24" s="19">
        <v>0</v>
      </c>
      <c r="P24" s="19">
        <v>0</v>
      </c>
      <c r="Q24" s="14">
        <f t="shared" si="0"/>
        <v>79.2</v>
      </c>
    </row>
    <row r="25" spans="2:19" ht="15.75" x14ac:dyDescent="0.25">
      <c r="B25" s="18">
        <f t="shared" si="1"/>
        <v>17</v>
      </c>
      <c r="C25" s="34" t="s">
        <v>199</v>
      </c>
      <c r="D25" s="60" t="s">
        <v>179</v>
      </c>
      <c r="E25" s="61" t="s">
        <v>179</v>
      </c>
      <c r="F25" s="61" t="s">
        <v>179</v>
      </c>
      <c r="G25" s="61" t="s">
        <v>179</v>
      </c>
      <c r="H25" s="61" t="s">
        <v>179</v>
      </c>
      <c r="I25" s="62" t="s">
        <v>179</v>
      </c>
      <c r="J25" s="36">
        <v>0</v>
      </c>
      <c r="K25" s="36">
        <v>0</v>
      </c>
      <c r="L25" s="36">
        <v>0</v>
      </c>
      <c r="M25" s="36">
        <v>76.5</v>
      </c>
      <c r="N25" s="36">
        <v>76.5</v>
      </c>
      <c r="O25" s="19">
        <v>0</v>
      </c>
      <c r="P25" s="19">
        <v>0</v>
      </c>
      <c r="Q25" s="14">
        <f t="shared" si="0"/>
        <v>30.6</v>
      </c>
    </row>
    <row r="26" spans="2:19" ht="15.75" x14ac:dyDescent="0.25">
      <c r="B26" s="18">
        <f t="shared" si="1"/>
        <v>18</v>
      </c>
      <c r="C26" s="34" t="s">
        <v>200</v>
      </c>
      <c r="D26" s="60" t="s">
        <v>180</v>
      </c>
      <c r="E26" s="61" t="s">
        <v>180</v>
      </c>
      <c r="F26" s="61" t="s">
        <v>180</v>
      </c>
      <c r="G26" s="61" t="s">
        <v>180</v>
      </c>
      <c r="H26" s="61" t="s">
        <v>180</v>
      </c>
      <c r="I26" s="62" t="s">
        <v>180</v>
      </c>
      <c r="J26" s="36">
        <v>81</v>
      </c>
      <c r="K26" s="36">
        <v>82.5</v>
      </c>
      <c r="L26" s="36">
        <v>70</v>
      </c>
      <c r="M26" s="36">
        <v>81.5</v>
      </c>
      <c r="N26" s="36">
        <v>81.5</v>
      </c>
      <c r="O26" s="19">
        <v>0</v>
      </c>
      <c r="P26" s="19">
        <v>0</v>
      </c>
      <c r="Q26" s="14">
        <f t="shared" si="0"/>
        <v>79.3</v>
      </c>
    </row>
    <row r="27" spans="2:19" ht="15.75" x14ac:dyDescent="0.25">
      <c r="B27" s="18">
        <f t="shared" si="1"/>
        <v>19</v>
      </c>
      <c r="C27" s="34" t="s">
        <v>201</v>
      </c>
      <c r="D27" s="60" t="s">
        <v>181</v>
      </c>
      <c r="E27" s="61" t="s">
        <v>181</v>
      </c>
      <c r="F27" s="61" t="s">
        <v>181</v>
      </c>
      <c r="G27" s="61" t="s">
        <v>181</v>
      </c>
      <c r="H27" s="61" t="s">
        <v>181</v>
      </c>
      <c r="I27" s="62" t="s">
        <v>181</v>
      </c>
      <c r="J27" s="36">
        <v>82.5</v>
      </c>
      <c r="K27" s="36">
        <v>82.5</v>
      </c>
      <c r="L27" s="36">
        <v>81.5</v>
      </c>
      <c r="M27" s="36">
        <v>91.5</v>
      </c>
      <c r="N27" s="36">
        <v>91.5</v>
      </c>
      <c r="O27" s="30">
        <v>0</v>
      </c>
      <c r="P27" s="30">
        <v>0</v>
      </c>
      <c r="Q27" s="14">
        <f t="shared" si="0"/>
        <v>85.9</v>
      </c>
    </row>
    <row r="28" spans="2:19" ht="15.75" x14ac:dyDescent="0.25">
      <c r="B28" s="18">
        <f t="shared" si="1"/>
        <v>20</v>
      </c>
      <c r="C28" s="34" t="s">
        <v>202</v>
      </c>
      <c r="D28" s="60" t="s">
        <v>182</v>
      </c>
      <c r="E28" s="61" t="s">
        <v>182</v>
      </c>
      <c r="F28" s="61" t="s">
        <v>182</v>
      </c>
      <c r="G28" s="61" t="s">
        <v>182</v>
      </c>
      <c r="H28" s="61" t="s">
        <v>182</v>
      </c>
      <c r="I28" s="62" t="s">
        <v>182</v>
      </c>
      <c r="J28" s="36">
        <v>0</v>
      </c>
      <c r="K28" s="36">
        <v>0</v>
      </c>
      <c r="L28" s="30">
        <v>0</v>
      </c>
      <c r="M28" s="36">
        <v>0</v>
      </c>
      <c r="N28" s="36">
        <v>0</v>
      </c>
      <c r="O28" s="30">
        <v>0</v>
      </c>
      <c r="P28" s="30">
        <v>0</v>
      </c>
      <c r="Q28" s="14">
        <f t="shared" si="0"/>
        <v>0</v>
      </c>
    </row>
    <row r="29" spans="2:19" x14ac:dyDescent="0.25">
      <c r="B29" s="18">
        <f t="shared" si="1"/>
        <v>21</v>
      </c>
      <c r="C29" s="31"/>
      <c r="D29" s="56"/>
      <c r="E29" s="56"/>
      <c r="F29" s="56"/>
      <c r="G29" s="56"/>
      <c r="H29" s="56"/>
      <c r="I29" s="56"/>
      <c r="J29" s="19"/>
      <c r="K29" s="30"/>
      <c r="L29" s="30"/>
      <c r="M29" s="30"/>
      <c r="N29" s="30"/>
      <c r="O29" s="30"/>
      <c r="P29" s="30"/>
      <c r="Q29" s="14">
        <f t="shared" ref="Q29:Q48" si="2">SUM(J29:P29)/7</f>
        <v>0</v>
      </c>
    </row>
    <row r="30" spans="2:19" x14ac:dyDescent="0.25">
      <c r="B30" s="18">
        <f t="shared" si="1"/>
        <v>22</v>
      </c>
      <c r="C30" s="31"/>
      <c r="D30" s="56"/>
      <c r="E30" s="56"/>
      <c r="F30" s="56"/>
      <c r="G30" s="56"/>
      <c r="H30" s="56"/>
      <c r="I30" s="56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9" x14ac:dyDescent="0.25">
      <c r="B31" s="18">
        <f t="shared" si="1"/>
        <v>23</v>
      </c>
      <c r="C31" s="31"/>
      <c r="D31" s="56"/>
      <c r="E31" s="56"/>
      <c r="F31" s="56"/>
      <c r="G31" s="56"/>
      <c r="H31" s="56"/>
      <c r="I31" s="56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9" x14ac:dyDescent="0.25">
      <c r="B32" s="18">
        <f t="shared" si="1"/>
        <v>24</v>
      </c>
      <c r="C32" s="31"/>
      <c r="D32" s="56"/>
      <c r="E32" s="56"/>
      <c r="F32" s="56"/>
      <c r="G32" s="56"/>
      <c r="H32" s="56"/>
      <c r="I32" s="56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x14ac:dyDescent="0.25">
      <c r="B33" s="18">
        <f t="shared" si="1"/>
        <v>25</v>
      </c>
      <c r="C33" s="31"/>
      <c r="D33" s="56"/>
      <c r="E33" s="56"/>
      <c r="F33" s="56"/>
      <c r="G33" s="56"/>
      <c r="H33" s="56"/>
      <c r="I33" s="56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x14ac:dyDescent="0.25">
      <c r="B34" s="18">
        <f t="shared" si="1"/>
        <v>26</v>
      </c>
      <c r="C34" s="31"/>
      <c r="D34" s="56"/>
      <c r="E34" s="56"/>
      <c r="F34" s="56"/>
      <c r="G34" s="56"/>
      <c r="H34" s="56"/>
      <c r="I34" s="56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x14ac:dyDescent="0.25">
      <c r="B35" s="18">
        <f t="shared" si="1"/>
        <v>27</v>
      </c>
      <c r="C35" s="31"/>
      <c r="D35" s="56"/>
      <c r="E35" s="56"/>
      <c r="F35" s="56"/>
      <c r="G35" s="56"/>
      <c r="H35" s="56"/>
      <c r="I35" s="56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x14ac:dyDescent="0.25">
      <c r="B36" s="18">
        <f t="shared" si="1"/>
        <v>28</v>
      </c>
      <c r="C36" s="31"/>
      <c r="D36" s="56"/>
      <c r="E36" s="56"/>
      <c r="F36" s="56"/>
      <c r="G36" s="56"/>
      <c r="H36" s="56"/>
      <c r="I36" s="56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x14ac:dyDescent="0.25">
      <c r="B37" s="18">
        <f t="shared" si="1"/>
        <v>29</v>
      </c>
      <c r="C37" s="31"/>
      <c r="D37" s="56"/>
      <c r="E37" s="56"/>
      <c r="F37" s="56"/>
      <c r="G37" s="56"/>
      <c r="H37" s="56"/>
      <c r="I37" s="56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25">
      <c r="B38" s="18">
        <f t="shared" si="1"/>
        <v>30</v>
      </c>
      <c r="C38" s="31"/>
      <c r="D38" s="56"/>
      <c r="E38" s="56"/>
      <c r="F38" s="56"/>
      <c r="G38" s="56"/>
      <c r="H38" s="56"/>
      <c r="I38" s="56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18">
        <f t="shared" si="1"/>
        <v>31</v>
      </c>
      <c r="C39" s="31"/>
      <c r="D39" s="56"/>
      <c r="E39" s="56"/>
      <c r="F39" s="56"/>
      <c r="G39" s="56"/>
      <c r="H39" s="56"/>
      <c r="I39" s="56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31"/>
      <c r="D40" s="56"/>
      <c r="E40" s="56"/>
      <c r="F40" s="56"/>
      <c r="G40" s="56"/>
      <c r="H40" s="56"/>
      <c r="I40" s="56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31"/>
      <c r="D41" s="56"/>
      <c r="E41" s="56"/>
      <c r="F41" s="56"/>
      <c r="G41" s="56"/>
      <c r="H41" s="56"/>
      <c r="I41" s="56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31"/>
      <c r="D42" s="56"/>
      <c r="E42" s="56"/>
      <c r="F42" s="56"/>
      <c r="G42" s="56"/>
      <c r="H42" s="56"/>
      <c r="I42" s="56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56"/>
      <c r="E43" s="56"/>
      <c r="F43" s="56"/>
      <c r="G43" s="56"/>
      <c r="H43" s="56"/>
      <c r="I43" s="56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56"/>
      <c r="E44" s="56"/>
      <c r="F44" s="56"/>
      <c r="G44" s="56"/>
      <c r="H44" s="56"/>
      <c r="I44" s="56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56"/>
      <c r="E45" s="56"/>
      <c r="F45" s="56"/>
      <c r="G45" s="56"/>
      <c r="H45" s="56"/>
      <c r="I45" s="56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56"/>
      <c r="E46" s="56"/>
      <c r="F46" s="56"/>
      <c r="G46" s="56"/>
      <c r="H46" s="56"/>
      <c r="I46" s="56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56"/>
      <c r="E47" s="56"/>
      <c r="F47" s="56"/>
      <c r="G47" s="56"/>
      <c r="H47" s="56"/>
      <c r="I47" s="56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56"/>
      <c r="E48" s="56"/>
      <c r="F48" s="56"/>
      <c r="G48" s="56"/>
      <c r="H48" s="56"/>
      <c r="I48" s="56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6"/>
      <c r="E49" s="56"/>
      <c r="F49" s="56"/>
      <c r="G49" s="56"/>
      <c r="H49" s="56"/>
      <c r="I49" s="56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6"/>
      <c r="E50" s="56"/>
      <c r="F50" s="56"/>
      <c r="G50" s="56"/>
      <c r="H50" s="56"/>
      <c r="I50" s="56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6"/>
      <c r="E51" s="56"/>
      <c r="F51" s="56"/>
      <c r="G51" s="56"/>
      <c r="H51" s="56"/>
      <c r="I51" s="56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6"/>
      <c r="E52" s="56"/>
      <c r="F52" s="56"/>
      <c r="G52" s="56"/>
      <c r="H52" s="56"/>
      <c r="I52" s="56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0"/>
      <c r="D54" s="40"/>
      <c r="E54" s="17"/>
      <c r="H54" s="44" t="s">
        <v>19</v>
      </c>
      <c r="I54" s="44"/>
      <c r="J54" s="23">
        <f>COUNTIF(J9:J53,"&gt;=70")</f>
        <v>17</v>
      </c>
      <c r="K54" s="23">
        <f t="shared" ref="K54:P54" si="4">COUNTIF(K9:K53,"&gt;=70")</f>
        <v>17</v>
      </c>
      <c r="L54" s="23">
        <f t="shared" si="4"/>
        <v>14</v>
      </c>
      <c r="M54" s="23">
        <f t="shared" si="4"/>
        <v>17</v>
      </c>
      <c r="N54" s="23">
        <f t="shared" si="4"/>
        <v>17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13</v>
      </c>
    </row>
    <row r="55" spans="2:17" x14ac:dyDescent="0.25">
      <c r="C55" s="40"/>
      <c r="D55" s="40"/>
      <c r="E55" s="21"/>
      <c r="H55" s="45" t="s">
        <v>20</v>
      </c>
      <c r="I55" s="45"/>
      <c r="J55" s="24">
        <f>COUNTIF(J9:J53,"&lt;70")</f>
        <v>3</v>
      </c>
      <c r="K55" s="24">
        <f t="shared" ref="K55:Q55" si="6">COUNTIF(K9:K53,"&lt;70")</f>
        <v>3</v>
      </c>
      <c r="L55" s="24">
        <f t="shared" si="6"/>
        <v>6</v>
      </c>
      <c r="M55" s="24">
        <f t="shared" si="6"/>
        <v>3</v>
      </c>
      <c r="N55" s="24">
        <f t="shared" si="6"/>
        <v>3</v>
      </c>
      <c r="O55" s="24">
        <f t="shared" si="6"/>
        <v>20</v>
      </c>
      <c r="P55" s="24">
        <f t="shared" si="6"/>
        <v>20</v>
      </c>
      <c r="Q55" s="24">
        <f t="shared" si="6"/>
        <v>32</v>
      </c>
    </row>
    <row r="56" spans="2:17" x14ac:dyDescent="0.25">
      <c r="C56" s="40"/>
      <c r="D56" s="40"/>
      <c r="E56" s="40"/>
      <c r="H56" s="45" t="s">
        <v>21</v>
      </c>
      <c r="I56" s="45"/>
      <c r="J56" s="24">
        <f>COUNT(J9:J53)</f>
        <v>20</v>
      </c>
      <c r="K56" s="24">
        <f t="shared" ref="K56:Q56" si="7">COUNT(K9:K53)</f>
        <v>20</v>
      </c>
      <c r="L56" s="24">
        <f t="shared" si="7"/>
        <v>20</v>
      </c>
      <c r="M56" s="24">
        <f t="shared" si="7"/>
        <v>20</v>
      </c>
      <c r="N56" s="24">
        <f t="shared" si="7"/>
        <v>20</v>
      </c>
      <c r="O56" s="24">
        <f t="shared" si="7"/>
        <v>20</v>
      </c>
      <c r="P56" s="24">
        <f t="shared" si="7"/>
        <v>20</v>
      </c>
      <c r="Q56" s="24">
        <f t="shared" si="7"/>
        <v>45</v>
      </c>
    </row>
    <row r="57" spans="2:17" x14ac:dyDescent="0.25">
      <c r="C57" s="40"/>
      <c r="D57" s="40"/>
      <c r="E57" s="17"/>
      <c r="F57" s="12"/>
      <c r="H57" s="46" t="s">
        <v>16</v>
      </c>
      <c r="I57" s="46"/>
      <c r="J57" s="25">
        <f>J54/J56</f>
        <v>0.85</v>
      </c>
      <c r="K57" s="26">
        <f t="shared" ref="K57:Q57" si="8">K54/K56</f>
        <v>0.85</v>
      </c>
      <c r="L57" s="26">
        <f t="shared" si="8"/>
        <v>0.7</v>
      </c>
      <c r="M57" s="26">
        <f t="shared" si="8"/>
        <v>0.85</v>
      </c>
      <c r="N57" s="26">
        <f t="shared" si="8"/>
        <v>0.85</v>
      </c>
      <c r="O57" s="26">
        <f t="shared" si="8"/>
        <v>0</v>
      </c>
      <c r="P57" s="26">
        <f t="shared" si="8"/>
        <v>0</v>
      </c>
      <c r="Q57" s="26">
        <f t="shared" si="8"/>
        <v>0.28888888888888886</v>
      </c>
    </row>
    <row r="58" spans="2:17" x14ac:dyDescent="0.25">
      <c r="C58" s="40"/>
      <c r="D58" s="40"/>
      <c r="E58" s="17"/>
      <c r="F58" s="12"/>
      <c r="H58" s="46" t="s">
        <v>17</v>
      </c>
      <c r="I58" s="46"/>
      <c r="J58" s="25">
        <f>J55/J56</f>
        <v>0.15</v>
      </c>
      <c r="K58" s="25">
        <f t="shared" ref="K58:Q58" si="9">K55/K56</f>
        <v>0.15</v>
      </c>
      <c r="L58" s="26">
        <f t="shared" si="9"/>
        <v>0.3</v>
      </c>
      <c r="M58" s="26">
        <f t="shared" si="9"/>
        <v>0.15</v>
      </c>
      <c r="N58" s="26">
        <f t="shared" si="9"/>
        <v>0.15</v>
      </c>
      <c r="O58" s="26">
        <f t="shared" si="9"/>
        <v>1</v>
      </c>
      <c r="P58" s="26">
        <f t="shared" si="9"/>
        <v>1</v>
      </c>
      <c r="Q58" s="26">
        <f t="shared" si="9"/>
        <v>0.71111111111111114</v>
      </c>
    </row>
    <row r="59" spans="2:17" x14ac:dyDescent="0.25">
      <c r="C59" s="40"/>
      <c r="D59" s="4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N4:Q4"/>
    <mergeCell ref="K6:Q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opLeftCell="D12" zoomScale="160" zoomScaleNormal="160" workbookViewId="0">
      <selection activeCell="S13" sqref="S13:T1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6" width="5.7109375" hidden="1" customWidth="1"/>
    <col min="17" max="17" width="7.85546875" customWidth="1"/>
    <col min="18" max="19" width="5.7109375" customWidth="1"/>
  </cols>
  <sheetData>
    <row r="2" spans="2:20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20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  <c r="R3" s="20"/>
    </row>
    <row r="4" spans="2:20" x14ac:dyDescent="0.25">
      <c r="C4" t="s">
        <v>0</v>
      </c>
      <c r="D4" s="48" t="s">
        <v>243</v>
      </c>
      <c r="E4" s="48"/>
      <c r="F4" s="48"/>
      <c r="G4" s="48"/>
      <c r="I4" t="s">
        <v>1</v>
      </c>
      <c r="J4" s="49" t="s">
        <v>248</v>
      </c>
      <c r="K4" s="49"/>
      <c r="M4" t="s">
        <v>2</v>
      </c>
      <c r="N4" s="66">
        <v>45099</v>
      </c>
      <c r="O4" s="66"/>
      <c r="P4" s="66"/>
      <c r="Q4" s="66"/>
    </row>
    <row r="5" spans="2:20" ht="6.75" customHeight="1" x14ac:dyDescent="0.25">
      <c r="D5" s="6"/>
      <c r="E5" s="6"/>
      <c r="F5" s="6"/>
      <c r="G5" s="6"/>
    </row>
    <row r="6" spans="2:20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0" t="s">
        <v>246</v>
      </c>
      <c r="L6" s="40"/>
      <c r="M6" s="40"/>
      <c r="N6" s="40"/>
      <c r="O6" s="40"/>
      <c r="P6" s="40"/>
      <c r="Q6" s="40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0" ht="15.75" x14ac:dyDescent="0.25">
      <c r="B9" s="18">
        <v>1</v>
      </c>
      <c r="C9" s="34" t="s">
        <v>223</v>
      </c>
      <c r="D9" s="60" t="s">
        <v>203</v>
      </c>
      <c r="E9" s="61" t="s">
        <v>203</v>
      </c>
      <c r="F9" s="61" t="s">
        <v>203</v>
      </c>
      <c r="G9" s="61" t="s">
        <v>203</v>
      </c>
      <c r="H9" s="61" t="s">
        <v>203</v>
      </c>
      <c r="I9" s="62" t="s">
        <v>203</v>
      </c>
      <c r="J9" s="36">
        <v>86.5</v>
      </c>
      <c r="K9" s="36">
        <v>76</v>
      </c>
      <c r="L9" s="19">
        <v>87</v>
      </c>
      <c r="M9" s="36">
        <v>80</v>
      </c>
      <c r="N9" s="36">
        <v>80</v>
      </c>
      <c r="O9" s="19">
        <v>0</v>
      </c>
      <c r="P9" s="19">
        <v>0</v>
      </c>
      <c r="Q9" s="14">
        <f>SUM(J9:P9)/5</f>
        <v>81.900000000000006</v>
      </c>
    </row>
    <row r="10" spans="2:20" ht="15.75" x14ac:dyDescent="0.25">
      <c r="B10" s="18">
        <f>B9+1</f>
        <v>2</v>
      </c>
      <c r="C10" s="34" t="s">
        <v>224</v>
      </c>
      <c r="D10" s="60" t="s">
        <v>204</v>
      </c>
      <c r="E10" s="61" t="s">
        <v>204</v>
      </c>
      <c r="F10" s="61" t="s">
        <v>204</v>
      </c>
      <c r="G10" s="61" t="s">
        <v>204</v>
      </c>
      <c r="H10" s="61" t="s">
        <v>204</v>
      </c>
      <c r="I10" s="62" t="s">
        <v>204</v>
      </c>
      <c r="J10" s="36">
        <v>94</v>
      </c>
      <c r="K10" s="36">
        <v>85</v>
      </c>
      <c r="L10" s="19">
        <v>83</v>
      </c>
      <c r="M10" s="36">
        <v>87.5</v>
      </c>
      <c r="N10" s="36">
        <v>87.5</v>
      </c>
      <c r="O10" s="19">
        <v>0</v>
      </c>
      <c r="P10" s="19">
        <v>0</v>
      </c>
      <c r="Q10" s="14">
        <f t="shared" ref="Q10:Q28" si="0">SUM(J10:P10)/5</f>
        <v>87.4</v>
      </c>
    </row>
    <row r="11" spans="2:20" ht="15.75" x14ac:dyDescent="0.25">
      <c r="B11" s="18">
        <f t="shared" ref="B11:B53" si="1">B10+1</f>
        <v>3</v>
      </c>
      <c r="C11" s="34" t="s">
        <v>225</v>
      </c>
      <c r="D11" s="60" t="s">
        <v>205</v>
      </c>
      <c r="E11" s="61" t="s">
        <v>205</v>
      </c>
      <c r="F11" s="61" t="s">
        <v>205</v>
      </c>
      <c r="G11" s="61" t="s">
        <v>205</v>
      </c>
      <c r="H11" s="61" t="s">
        <v>205</v>
      </c>
      <c r="I11" s="62" t="s">
        <v>205</v>
      </c>
      <c r="J11" s="36">
        <v>0</v>
      </c>
      <c r="K11" s="36">
        <v>76</v>
      </c>
      <c r="L11" s="19">
        <v>79</v>
      </c>
      <c r="M11" s="36">
        <v>74</v>
      </c>
      <c r="N11" s="36">
        <v>74</v>
      </c>
      <c r="O11" s="19">
        <v>0</v>
      </c>
      <c r="P11" s="19">
        <v>0</v>
      </c>
      <c r="Q11" s="14">
        <f t="shared" si="0"/>
        <v>60.6</v>
      </c>
    </row>
    <row r="12" spans="2:20" ht="15.75" x14ac:dyDescent="0.25">
      <c r="B12" s="18">
        <f t="shared" si="1"/>
        <v>4</v>
      </c>
      <c r="C12" s="34" t="s">
        <v>226</v>
      </c>
      <c r="D12" s="60" t="s">
        <v>206</v>
      </c>
      <c r="E12" s="61" t="s">
        <v>206</v>
      </c>
      <c r="F12" s="61" t="s">
        <v>206</v>
      </c>
      <c r="G12" s="61" t="s">
        <v>206</v>
      </c>
      <c r="H12" s="61" t="s">
        <v>206</v>
      </c>
      <c r="I12" s="62" t="s">
        <v>206</v>
      </c>
      <c r="J12" s="36">
        <v>77</v>
      </c>
      <c r="K12" s="36">
        <v>80.5</v>
      </c>
      <c r="L12" s="19">
        <v>0</v>
      </c>
      <c r="M12" s="36">
        <v>0</v>
      </c>
      <c r="N12" s="36">
        <v>0</v>
      </c>
      <c r="O12" s="19">
        <v>0</v>
      </c>
      <c r="P12" s="19">
        <v>0</v>
      </c>
      <c r="Q12" s="14">
        <f t="shared" si="0"/>
        <v>31.5</v>
      </c>
    </row>
    <row r="13" spans="2:20" ht="15.75" x14ac:dyDescent="0.25">
      <c r="B13" s="18">
        <f t="shared" si="1"/>
        <v>5</v>
      </c>
      <c r="C13" s="34" t="s">
        <v>227</v>
      </c>
      <c r="D13" s="60" t="s">
        <v>207</v>
      </c>
      <c r="E13" s="61" t="s">
        <v>207</v>
      </c>
      <c r="F13" s="61" t="s">
        <v>207</v>
      </c>
      <c r="G13" s="61" t="s">
        <v>207</v>
      </c>
      <c r="H13" s="61" t="s">
        <v>207</v>
      </c>
      <c r="I13" s="62" t="s">
        <v>207</v>
      </c>
      <c r="J13" s="36">
        <v>90.5</v>
      </c>
      <c r="K13" s="36">
        <v>89</v>
      </c>
      <c r="L13" s="36">
        <v>77.5</v>
      </c>
      <c r="M13" s="36">
        <v>72.5</v>
      </c>
      <c r="N13" s="36">
        <v>72.5</v>
      </c>
      <c r="O13" s="19">
        <v>0</v>
      </c>
      <c r="P13" s="19">
        <v>0</v>
      </c>
      <c r="Q13" s="14">
        <f t="shared" si="0"/>
        <v>80.400000000000006</v>
      </c>
    </row>
    <row r="14" spans="2:20" ht="15.75" x14ac:dyDescent="0.25">
      <c r="B14" s="18">
        <f t="shared" si="1"/>
        <v>6</v>
      </c>
      <c r="C14" s="34" t="s">
        <v>228</v>
      </c>
      <c r="D14" s="60" t="s">
        <v>208</v>
      </c>
      <c r="E14" s="61" t="s">
        <v>208</v>
      </c>
      <c r="F14" s="61" t="s">
        <v>208</v>
      </c>
      <c r="G14" s="61" t="s">
        <v>208</v>
      </c>
      <c r="H14" s="61" t="s">
        <v>208</v>
      </c>
      <c r="I14" s="62" t="s">
        <v>208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19">
        <v>0</v>
      </c>
      <c r="P14" s="19">
        <v>0</v>
      </c>
      <c r="Q14" s="14">
        <f t="shared" si="0"/>
        <v>0</v>
      </c>
      <c r="S14" s="38"/>
      <c r="T14" s="38"/>
    </row>
    <row r="15" spans="2:20" ht="15.75" x14ac:dyDescent="0.25">
      <c r="B15" s="18">
        <f t="shared" si="1"/>
        <v>7</v>
      </c>
      <c r="C15" s="34" t="s">
        <v>229</v>
      </c>
      <c r="D15" s="60" t="s">
        <v>209</v>
      </c>
      <c r="E15" s="61" t="s">
        <v>209</v>
      </c>
      <c r="F15" s="61" t="s">
        <v>209</v>
      </c>
      <c r="G15" s="61" t="s">
        <v>209</v>
      </c>
      <c r="H15" s="61" t="s">
        <v>209</v>
      </c>
      <c r="I15" s="62" t="s">
        <v>209</v>
      </c>
      <c r="J15" s="36">
        <v>79</v>
      </c>
      <c r="K15" s="36">
        <v>82.5</v>
      </c>
      <c r="L15" s="36">
        <v>70</v>
      </c>
      <c r="M15" s="36">
        <v>81.5</v>
      </c>
      <c r="N15" s="36">
        <v>81.5</v>
      </c>
      <c r="O15" s="19">
        <v>0</v>
      </c>
      <c r="P15" s="19">
        <v>0</v>
      </c>
      <c r="Q15" s="14">
        <f t="shared" si="0"/>
        <v>78.900000000000006</v>
      </c>
      <c r="T15" s="38"/>
    </row>
    <row r="16" spans="2:20" ht="15.75" x14ac:dyDescent="0.25">
      <c r="B16" s="18">
        <f t="shared" si="1"/>
        <v>8</v>
      </c>
      <c r="C16" s="34" t="s">
        <v>230</v>
      </c>
      <c r="D16" s="60" t="s">
        <v>210</v>
      </c>
      <c r="E16" s="61" t="s">
        <v>210</v>
      </c>
      <c r="F16" s="61" t="s">
        <v>210</v>
      </c>
      <c r="G16" s="61" t="s">
        <v>210</v>
      </c>
      <c r="H16" s="61" t="s">
        <v>210</v>
      </c>
      <c r="I16" s="62" t="s">
        <v>210</v>
      </c>
      <c r="J16" s="36">
        <v>90.5</v>
      </c>
      <c r="K16" s="36">
        <v>0</v>
      </c>
      <c r="L16" s="36">
        <v>83</v>
      </c>
      <c r="M16" s="36">
        <v>80</v>
      </c>
      <c r="N16" s="36">
        <v>80</v>
      </c>
      <c r="O16" s="19">
        <v>0</v>
      </c>
      <c r="P16" s="19">
        <v>0</v>
      </c>
      <c r="Q16" s="14">
        <f t="shared" si="0"/>
        <v>66.7</v>
      </c>
    </row>
    <row r="17" spans="2:19" ht="15.75" x14ac:dyDescent="0.25">
      <c r="B17" s="18">
        <f t="shared" si="1"/>
        <v>9</v>
      </c>
      <c r="C17" s="34" t="s">
        <v>231</v>
      </c>
      <c r="D17" s="60" t="s">
        <v>211</v>
      </c>
      <c r="E17" s="61" t="s">
        <v>211</v>
      </c>
      <c r="F17" s="61" t="s">
        <v>211</v>
      </c>
      <c r="G17" s="61" t="s">
        <v>211</v>
      </c>
      <c r="H17" s="61" t="s">
        <v>211</v>
      </c>
      <c r="I17" s="62" t="s">
        <v>211</v>
      </c>
      <c r="J17" s="36">
        <v>70</v>
      </c>
      <c r="K17" s="36">
        <v>78</v>
      </c>
      <c r="L17" s="36">
        <v>0</v>
      </c>
      <c r="M17" s="36">
        <v>70</v>
      </c>
      <c r="N17" s="36">
        <v>70</v>
      </c>
      <c r="O17" s="19">
        <v>0</v>
      </c>
      <c r="P17" s="19">
        <v>0</v>
      </c>
      <c r="Q17" s="14">
        <f t="shared" si="0"/>
        <v>57.6</v>
      </c>
    </row>
    <row r="18" spans="2:19" ht="15.75" x14ac:dyDescent="0.25">
      <c r="B18" s="18">
        <f t="shared" si="1"/>
        <v>10</v>
      </c>
      <c r="C18" s="34" t="s">
        <v>232</v>
      </c>
      <c r="D18" s="60" t="s">
        <v>212</v>
      </c>
      <c r="E18" s="61" t="s">
        <v>212</v>
      </c>
      <c r="F18" s="61" t="s">
        <v>212</v>
      </c>
      <c r="G18" s="61" t="s">
        <v>212</v>
      </c>
      <c r="H18" s="61" t="s">
        <v>212</v>
      </c>
      <c r="I18" s="62" t="s">
        <v>212</v>
      </c>
      <c r="J18" s="36">
        <v>84.5</v>
      </c>
      <c r="K18" s="36">
        <v>85</v>
      </c>
      <c r="L18" s="36">
        <v>0</v>
      </c>
      <c r="M18" s="36">
        <v>87.5</v>
      </c>
      <c r="N18" s="36">
        <v>87.5</v>
      </c>
      <c r="O18" s="19">
        <v>0</v>
      </c>
      <c r="P18" s="19">
        <v>0</v>
      </c>
      <c r="Q18" s="14">
        <f t="shared" si="0"/>
        <v>68.900000000000006</v>
      </c>
    </row>
    <row r="19" spans="2:19" ht="15.75" x14ac:dyDescent="0.25">
      <c r="B19" s="18">
        <f t="shared" si="1"/>
        <v>11</v>
      </c>
      <c r="C19" s="34" t="s">
        <v>233</v>
      </c>
      <c r="D19" s="60" t="s">
        <v>213</v>
      </c>
      <c r="E19" s="61" t="s">
        <v>213</v>
      </c>
      <c r="F19" s="61" t="s">
        <v>213</v>
      </c>
      <c r="G19" s="61" t="s">
        <v>213</v>
      </c>
      <c r="H19" s="61" t="s">
        <v>213</v>
      </c>
      <c r="I19" s="62" t="s">
        <v>213</v>
      </c>
      <c r="J19" s="36">
        <v>90.5</v>
      </c>
      <c r="K19" s="36">
        <v>0</v>
      </c>
      <c r="L19" s="36">
        <v>0</v>
      </c>
      <c r="M19" s="36">
        <v>70</v>
      </c>
      <c r="N19" s="36">
        <v>70</v>
      </c>
      <c r="O19" s="19">
        <v>0</v>
      </c>
      <c r="P19" s="19">
        <v>0</v>
      </c>
      <c r="Q19" s="14">
        <f t="shared" si="0"/>
        <v>46.1</v>
      </c>
      <c r="S19" s="38"/>
    </row>
    <row r="20" spans="2:19" ht="15.75" x14ac:dyDescent="0.25">
      <c r="B20" s="18">
        <f t="shared" si="1"/>
        <v>12</v>
      </c>
      <c r="C20" s="34" t="s">
        <v>234</v>
      </c>
      <c r="D20" s="60" t="s">
        <v>214</v>
      </c>
      <c r="E20" s="61" t="s">
        <v>214</v>
      </c>
      <c r="F20" s="61" t="s">
        <v>214</v>
      </c>
      <c r="G20" s="61" t="s">
        <v>214</v>
      </c>
      <c r="H20" s="61" t="s">
        <v>214</v>
      </c>
      <c r="I20" s="62" t="s">
        <v>214</v>
      </c>
      <c r="J20" s="36">
        <v>82.5</v>
      </c>
      <c r="K20" s="36">
        <v>72</v>
      </c>
      <c r="L20" s="36">
        <v>0</v>
      </c>
      <c r="M20" s="36">
        <v>72.5</v>
      </c>
      <c r="N20" s="36">
        <v>72.5</v>
      </c>
      <c r="O20" s="19">
        <v>0</v>
      </c>
      <c r="P20" s="19">
        <v>0</v>
      </c>
      <c r="Q20" s="14">
        <f t="shared" si="0"/>
        <v>59.9</v>
      </c>
    </row>
    <row r="21" spans="2:19" ht="15.75" x14ac:dyDescent="0.25">
      <c r="B21" s="18">
        <f t="shared" si="1"/>
        <v>13</v>
      </c>
      <c r="C21" s="34" t="s">
        <v>235</v>
      </c>
      <c r="D21" s="60" t="s">
        <v>215</v>
      </c>
      <c r="E21" s="61" t="s">
        <v>215</v>
      </c>
      <c r="F21" s="61" t="s">
        <v>215</v>
      </c>
      <c r="G21" s="61" t="s">
        <v>215</v>
      </c>
      <c r="H21" s="61" t="s">
        <v>215</v>
      </c>
      <c r="I21" s="62" t="s">
        <v>215</v>
      </c>
      <c r="J21" s="36">
        <v>0</v>
      </c>
      <c r="K21" s="36">
        <v>0</v>
      </c>
      <c r="L21" s="36">
        <v>70</v>
      </c>
      <c r="M21" s="36">
        <v>72.5</v>
      </c>
      <c r="N21" s="36">
        <v>72.5</v>
      </c>
      <c r="O21" s="19">
        <v>0</v>
      </c>
      <c r="P21" s="19">
        <v>0</v>
      </c>
      <c r="Q21" s="14">
        <f t="shared" si="0"/>
        <v>43</v>
      </c>
    </row>
    <row r="22" spans="2:19" ht="15.75" x14ac:dyDescent="0.25">
      <c r="B22" s="18">
        <f t="shared" si="1"/>
        <v>14</v>
      </c>
      <c r="C22" s="34" t="s">
        <v>236</v>
      </c>
      <c r="D22" s="60" t="s">
        <v>216</v>
      </c>
      <c r="E22" s="61" t="s">
        <v>216</v>
      </c>
      <c r="F22" s="61" t="s">
        <v>216</v>
      </c>
      <c r="G22" s="61" t="s">
        <v>216</v>
      </c>
      <c r="H22" s="61" t="s">
        <v>216</v>
      </c>
      <c r="I22" s="62" t="s">
        <v>216</v>
      </c>
      <c r="J22" s="36">
        <v>77</v>
      </c>
      <c r="K22" s="36">
        <v>82.5</v>
      </c>
      <c r="L22" s="36">
        <v>70</v>
      </c>
      <c r="M22" s="36">
        <v>79</v>
      </c>
      <c r="N22" s="36">
        <v>79</v>
      </c>
      <c r="O22" s="19">
        <v>0</v>
      </c>
      <c r="P22" s="19">
        <v>0</v>
      </c>
      <c r="Q22" s="14">
        <f t="shared" si="0"/>
        <v>77.5</v>
      </c>
    </row>
    <row r="23" spans="2:19" ht="15.75" x14ac:dyDescent="0.25">
      <c r="B23" s="18">
        <f t="shared" si="1"/>
        <v>15</v>
      </c>
      <c r="C23" s="34" t="s">
        <v>237</v>
      </c>
      <c r="D23" s="60" t="s">
        <v>217</v>
      </c>
      <c r="E23" s="61" t="s">
        <v>217</v>
      </c>
      <c r="F23" s="61" t="s">
        <v>217</v>
      </c>
      <c r="G23" s="61" t="s">
        <v>217</v>
      </c>
      <c r="H23" s="61" t="s">
        <v>217</v>
      </c>
      <c r="I23" s="62" t="s">
        <v>217</v>
      </c>
      <c r="J23" s="36">
        <v>99</v>
      </c>
      <c r="K23" s="36">
        <v>0</v>
      </c>
      <c r="L23" s="36">
        <v>79</v>
      </c>
      <c r="M23" s="36">
        <v>70</v>
      </c>
      <c r="N23" s="36">
        <v>0</v>
      </c>
      <c r="O23" s="19">
        <v>0</v>
      </c>
      <c r="P23" s="19">
        <v>0</v>
      </c>
      <c r="Q23" s="14">
        <f t="shared" si="0"/>
        <v>49.6</v>
      </c>
    </row>
    <row r="24" spans="2:19" ht="15.75" x14ac:dyDescent="0.25">
      <c r="B24" s="18">
        <f t="shared" si="1"/>
        <v>16</v>
      </c>
      <c r="C24" s="34" t="s">
        <v>238</v>
      </c>
      <c r="D24" s="60" t="s">
        <v>218</v>
      </c>
      <c r="E24" s="61" t="s">
        <v>218</v>
      </c>
      <c r="F24" s="61" t="s">
        <v>218</v>
      </c>
      <c r="G24" s="61" t="s">
        <v>218</v>
      </c>
      <c r="H24" s="61" t="s">
        <v>218</v>
      </c>
      <c r="I24" s="62" t="s">
        <v>218</v>
      </c>
      <c r="J24" s="36">
        <v>90.5</v>
      </c>
      <c r="K24" s="36">
        <v>0</v>
      </c>
      <c r="L24" s="36">
        <v>70</v>
      </c>
      <c r="M24" s="36">
        <v>70</v>
      </c>
      <c r="N24" s="36">
        <v>70</v>
      </c>
      <c r="O24" s="19">
        <v>0</v>
      </c>
      <c r="P24" s="19">
        <v>0</v>
      </c>
      <c r="Q24" s="14">
        <f t="shared" si="0"/>
        <v>60.1</v>
      </c>
    </row>
    <row r="25" spans="2:19" ht="15.75" x14ac:dyDescent="0.25">
      <c r="B25" s="18">
        <f t="shared" si="1"/>
        <v>17</v>
      </c>
      <c r="C25" s="34" t="s">
        <v>239</v>
      </c>
      <c r="D25" s="60" t="s">
        <v>219</v>
      </c>
      <c r="E25" s="61" t="s">
        <v>219</v>
      </c>
      <c r="F25" s="61" t="s">
        <v>219</v>
      </c>
      <c r="G25" s="61" t="s">
        <v>219</v>
      </c>
      <c r="H25" s="61" t="s">
        <v>219</v>
      </c>
      <c r="I25" s="62" t="s">
        <v>219</v>
      </c>
      <c r="J25" s="36">
        <v>98</v>
      </c>
      <c r="K25" s="36">
        <v>82.5</v>
      </c>
      <c r="L25" s="36">
        <v>80.5</v>
      </c>
      <c r="M25" s="36">
        <v>80</v>
      </c>
      <c r="N25" s="36">
        <v>80</v>
      </c>
      <c r="O25" s="19">
        <v>0</v>
      </c>
      <c r="P25" s="19">
        <v>0</v>
      </c>
      <c r="Q25" s="14">
        <f t="shared" si="0"/>
        <v>84.2</v>
      </c>
    </row>
    <row r="26" spans="2:19" ht="15.75" x14ac:dyDescent="0.25">
      <c r="B26" s="18">
        <f t="shared" si="1"/>
        <v>18</v>
      </c>
      <c r="C26" s="34" t="s">
        <v>240</v>
      </c>
      <c r="D26" s="60" t="s">
        <v>220</v>
      </c>
      <c r="E26" s="61" t="s">
        <v>220</v>
      </c>
      <c r="F26" s="61" t="s">
        <v>220</v>
      </c>
      <c r="G26" s="61" t="s">
        <v>220</v>
      </c>
      <c r="H26" s="61" t="s">
        <v>220</v>
      </c>
      <c r="I26" s="62" t="s">
        <v>220</v>
      </c>
      <c r="J26" s="36">
        <v>94</v>
      </c>
      <c r="K26" s="36">
        <v>0</v>
      </c>
      <c r="L26" s="36">
        <v>0</v>
      </c>
      <c r="M26" s="36">
        <v>90</v>
      </c>
      <c r="N26" s="36">
        <v>90</v>
      </c>
      <c r="O26" s="19">
        <v>0</v>
      </c>
      <c r="P26" s="19">
        <v>0</v>
      </c>
      <c r="Q26" s="14">
        <f t="shared" si="0"/>
        <v>54.8</v>
      </c>
    </row>
    <row r="27" spans="2:19" ht="15.75" x14ac:dyDescent="0.25">
      <c r="B27" s="18">
        <f t="shared" si="1"/>
        <v>19</v>
      </c>
      <c r="C27" s="34" t="s">
        <v>241</v>
      </c>
      <c r="D27" s="60" t="s">
        <v>221</v>
      </c>
      <c r="E27" s="61" t="s">
        <v>221</v>
      </c>
      <c r="F27" s="61" t="s">
        <v>221</v>
      </c>
      <c r="G27" s="61" t="s">
        <v>221</v>
      </c>
      <c r="H27" s="61" t="s">
        <v>221</v>
      </c>
      <c r="I27" s="62" t="s">
        <v>221</v>
      </c>
      <c r="J27" s="36">
        <v>88.5</v>
      </c>
      <c r="K27" s="36">
        <v>80.5</v>
      </c>
      <c r="L27" s="36">
        <v>75</v>
      </c>
      <c r="M27" s="36">
        <v>79</v>
      </c>
      <c r="N27" s="36">
        <v>79</v>
      </c>
      <c r="O27" s="30">
        <v>0</v>
      </c>
      <c r="P27" s="30">
        <v>0</v>
      </c>
      <c r="Q27" s="14">
        <f t="shared" si="0"/>
        <v>80.400000000000006</v>
      </c>
    </row>
    <row r="28" spans="2:19" ht="15.75" x14ac:dyDescent="0.25">
      <c r="B28" s="18">
        <f t="shared" si="1"/>
        <v>20</v>
      </c>
      <c r="C28" s="34" t="s">
        <v>242</v>
      </c>
      <c r="D28" s="60" t="s">
        <v>222</v>
      </c>
      <c r="E28" s="61" t="s">
        <v>222</v>
      </c>
      <c r="F28" s="61" t="s">
        <v>222</v>
      </c>
      <c r="G28" s="61" t="s">
        <v>222</v>
      </c>
      <c r="H28" s="61" t="s">
        <v>222</v>
      </c>
      <c r="I28" s="62" t="s">
        <v>222</v>
      </c>
      <c r="J28" s="36">
        <v>84.5</v>
      </c>
      <c r="K28" s="36">
        <v>87</v>
      </c>
      <c r="L28" s="36">
        <v>73.5</v>
      </c>
      <c r="M28" s="36">
        <v>75</v>
      </c>
      <c r="N28" s="36">
        <v>75</v>
      </c>
      <c r="O28" s="30">
        <v>0</v>
      </c>
      <c r="P28" s="30">
        <v>0</v>
      </c>
      <c r="Q28" s="14">
        <f t="shared" si="0"/>
        <v>79</v>
      </c>
    </row>
    <row r="29" spans="2:19" x14ac:dyDescent="0.25">
      <c r="B29" s="18">
        <f t="shared" si="1"/>
        <v>21</v>
      </c>
      <c r="C29" s="18"/>
      <c r="D29" s="56"/>
      <c r="E29" s="56"/>
      <c r="F29" s="56"/>
      <c r="G29" s="56"/>
      <c r="H29" s="56"/>
      <c r="I29" s="56"/>
      <c r="J29" s="19"/>
      <c r="K29" s="19"/>
      <c r="L29" s="19"/>
      <c r="M29" s="19"/>
      <c r="N29" s="19"/>
      <c r="O29" s="19"/>
      <c r="P29" s="19"/>
      <c r="Q29" s="14">
        <f t="shared" ref="Q29:Q48" si="2">SUM(J29:P29)/7</f>
        <v>0</v>
      </c>
    </row>
    <row r="30" spans="2:19" x14ac:dyDescent="0.25">
      <c r="B30" s="18">
        <f t="shared" si="1"/>
        <v>22</v>
      </c>
      <c r="C30" s="18"/>
      <c r="D30" s="56"/>
      <c r="E30" s="56"/>
      <c r="F30" s="56"/>
      <c r="G30" s="56"/>
      <c r="H30" s="56"/>
      <c r="I30" s="56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9" x14ac:dyDescent="0.25">
      <c r="B31" s="18">
        <f t="shared" si="1"/>
        <v>23</v>
      </c>
      <c r="C31" s="18"/>
      <c r="D31" s="56"/>
      <c r="E31" s="56"/>
      <c r="F31" s="56"/>
      <c r="G31" s="56"/>
      <c r="H31" s="56"/>
      <c r="I31" s="56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9" x14ac:dyDescent="0.25">
      <c r="B32" s="18">
        <f t="shared" si="1"/>
        <v>24</v>
      </c>
      <c r="C32" s="18"/>
      <c r="D32" s="56"/>
      <c r="E32" s="56"/>
      <c r="F32" s="56"/>
      <c r="G32" s="56"/>
      <c r="H32" s="56"/>
      <c r="I32" s="56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x14ac:dyDescent="0.25">
      <c r="B33" s="18">
        <f t="shared" si="1"/>
        <v>25</v>
      </c>
      <c r="C33" s="18"/>
      <c r="D33" s="56"/>
      <c r="E33" s="56"/>
      <c r="F33" s="56"/>
      <c r="G33" s="56"/>
      <c r="H33" s="56"/>
      <c r="I33" s="56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x14ac:dyDescent="0.25">
      <c r="B34" s="18">
        <f t="shared" si="1"/>
        <v>26</v>
      </c>
      <c r="C34" s="18"/>
      <c r="D34" s="56"/>
      <c r="E34" s="56"/>
      <c r="F34" s="56"/>
      <c r="G34" s="56"/>
      <c r="H34" s="56"/>
      <c r="I34" s="56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x14ac:dyDescent="0.25">
      <c r="B35" s="18">
        <f t="shared" si="1"/>
        <v>27</v>
      </c>
      <c r="C35" s="18"/>
      <c r="D35" s="56"/>
      <c r="E35" s="56"/>
      <c r="F35" s="56"/>
      <c r="G35" s="56"/>
      <c r="H35" s="56"/>
      <c r="I35" s="56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x14ac:dyDescent="0.25">
      <c r="B36" s="18">
        <f t="shared" si="1"/>
        <v>28</v>
      </c>
      <c r="C36" s="18"/>
      <c r="D36" s="56"/>
      <c r="E36" s="56"/>
      <c r="F36" s="56"/>
      <c r="G36" s="56"/>
      <c r="H36" s="56"/>
      <c r="I36" s="56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x14ac:dyDescent="0.25">
      <c r="B37" s="18">
        <f t="shared" si="1"/>
        <v>29</v>
      </c>
      <c r="C37" s="18"/>
      <c r="D37" s="56"/>
      <c r="E37" s="56"/>
      <c r="F37" s="56"/>
      <c r="G37" s="56"/>
      <c r="H37" s="56"/>
      <c r="I37" s="56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25">
      <c r="B38" s="18">
        <f t="shared" si="1"/>
        <v>30</v>
      </c>
      <c r="C38" s="18"/>
      <c r="D38" s="56"/>
      <c r="E38" s="56"/>
      <c r="F38" s="56"/>
      <c r="G38" s="56"/>
      <c r="H38" s="56"/>
      <c r="I38" s="56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18">
        <f t="shared" si="1"/>
        <v>31</v>
      </c>
      <c r="C39" s="18"/>
      <c r="D39" s="56"/>
      <c r="E39" s="56"/>
      <c r="F39" s="56"/>
      <c r="G39" s="56"/>
      <c r="H39" s="56"/>
      <c r="I39" s="56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18">
        <f t="shared" si="1"/>
        <v>32</v>
      </c>
      <c r="C40" s="18"/>
      <c r="D40" s="56"/>
      <c r="E40" s="56"/>
      <c r="F40" s="56"/>
      <c r="G40" s="56"/>
      <c r="H40" s="56"/>
      <c r="I40" s="56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18">
        <f t="shared" si="1"/>
        <v>33</v>
      </c>
      <c r="C41" s="18"/>
      <c r="D41" s="56"/>
      <c r="E41" s="56"/>
      <c r="F41" s="56"/>
      <c r="G41" s="56"/>
      <c r="H41" s="56"/>
      <c r="I41" s="56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18">
        <f t="shared" si="1"/>
        <v>34</v>
      </c>
      <c r="C42" s="18"/>
      <c r="D42" s="56"/>
      <c r="E42" s="56"/>
      <c r="F42" s="56"/>
      <c r="G42" s="56"/>
      <c r="H42" s="56"/>
      <c r="I42" s="56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18">
        <f t="shared" si="1"/>
        <v>35</v>
      </c>
      <c r="C43" s="18"/>
      <c r="D43" s="56"/>
      <c r="E43" s="56"/>
      <c r="F43" s="56"/>
      <c r="G43" s="56"/>
      <c r="H43" s="56"/>
      <c r="I43" s="56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18">
        <f t="shared" si="1"/>
        <v>36</v>
      </c>
      <c r="C44" s="18"/>
      <c r="D44" s="56"/>
      <c r="E44" s="56"/>
      <c r="F44" s="56"/>
      <c r="G44" s="56"/>
      <c r="H44" s="56"/>
      <c r="I44" s="56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56"/>
      <c r="E45" s="56"/>
      <c r="F45" s="56"/>
      <c r="G45" s="56"/>
      <c r="H45" s="56"/>
      <c r="I45" s="56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56"/>
      <c r="E46" s="56"/>
      <c r="F46" s="56"/>
      <c r="G46" s="56"/>
      <c r="H46" s="56"/>
      <c r="I46" s="56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56"/>
      <c r="E47" s="56"/>
      <c r="F47" s="56"/>
      <c r="G47" s="56"/>
      <c r="H47" s="56"/>
      <c r="I47" s="56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56"/>
      <c r="E48" s="56"/>
      <c r="F48" s="56"/>
      <c r="G48" s="56"/>
      <c r="H48" s="56"/>
      <c r="I48" s="56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6"/>
      <c r="E49" s="56"/>
      <c r="F49" s="56"/>
      <c r="G49" s="56"/>
      <c r="H49" s="56"/>
      <c r="I49" s="56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6"/>
      <c r="E50" s="56"/>
      <c r="F50" s="56"/>
      <c r="G50" s="56"/>
      <c r="H50" s="56"/>
      <c r="I50" s="56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6"/>
      <c r="E51" s="56"/>
      <c r="F51" s="56"/>
      <c r="G51" s="56"/>
      <c r="H51" s="56"/>
      <c r="I51" s="56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6"/>
      <c r="E52" s="56"/>
      <c r="F52" s="56"/>
      <c r="G52" s="56"/>
      <c r="H52" s="56"/>
      <c r="I52" s="56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0"/>
      <c r="D54" s="40"/>
      <c r="E54" s="17"/>
      <c r="H54" s="44" t="s">
        <v>19</v>
      </c>
      <c r="I54" s="44"/>
      <c r="J54" s="23">
        <f>COUNTIF(J9:J53,"&gt;=70")</f>
        <v>17</v>
      </c>
      <c r="K54" s="23">
        <f t="shared" ref="K54:P54" si="4">COUNTIF(K9:K53,"&gt;=70")</f>
        <v>13</v>
      </c>
      <c r="L54" s="23">
        <f t="shared" si="4"/>
        <v>13</v>
      </c>
      <c r="M54" s="23">
        <f t="shared" si="4"/>
        <v>18</v>
      </c>
      <c r="N54" s="23">
        <f t="shared" si="4"/>
        <v>17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8</v>
      </c>
    </row>
    <row r="55" spans="2:17" x14ac:dyDescent="0.25">
      <c r="C55" s="40"/>
      <c r="D55" s="40"/>
      <c r="E55" s="21"/>
      <c r="H55" s="45" t="s">
        <v>20</v>
      </c>
      <c r="I55" s="45"/>
      <c r="J55" s="24">
        <f>COUNTIF(J9:J53,"&lt;70")</f>
        <v>3</v>
      </c>
      <c r="K55" s="24">
        <f t="shared" ref="K55:Q55" si="6">COUNTIF(K9:K53,"&lt;70")</f>
        <v>7</v>
      </c>
      <c r="L55" s="24">
        <f t="shared" si="6"/>
        <v>7</v>
      </c>
      <c r="M55" s="24">
        <f t="shared" si="6"/>
        <v>2</v>
      </c>
      <c r="N55" s="24">
        <f t="shared" si="6"/>
        <v>3</v>
      </c>
      <c r="O55" s="24">
        <f t="shared" si="6"/>
        <v>20</v>
      </c>
      <c r="P55" s="24">
        <f t="shared" si="6"/>
        <v>20</v>
      </c>
      <c r="Q55" s="24">
        <f t="shared" si="6"/>
        <v>37</v>
      </c>
    </row>
    <row r="56" spans="2:17" x14ac:dyDescent="0.25">
      <c r="C56" s="40"/>
      <c r="D56" s="40"/>
      <c r="E56" s="40"/>
      <c r="H56" s="45" t="s">
        <v>21</v>
      </c>
      <c r="I56" s="45"/>
      <c r="J56" s="24">
        <f>COUNT(J9:J53)</f>
        <v>20</v>
      </c>
      <c r="K56" s="24">
        <f t="shared" ref="K56:Q56" si="7">COUNT(K9:K53)</f>
        <v>20</v>
      </c>
      <c r="L56" s="24">
        <f t="shared" si="7"/>
        <v>20</v>
      </c>
      <c r="M56" s="24">
        <f t="shared" si="7"/>
        <v>20</v>
      </c>
      <c r="N56" s="24">
        <f t="shared" si="7"/>
        <v>20</v>
      </c>
      <c r="O56" s="24">
        <f t="shared" si="7"/>
        <v>20</v>
      </c>
      <c r="P56" s="24">
        <f t="shared" si="7"/>
        <v>20</v>
      </c>
      <c r="Q56" s="24">
        <f t="shared" si="7"/>
        <v>45</v>
      </c>
    </row>
    <row r="57" spans="2:17" x14ac:dyDescent="0.25">
      <c r="C57" s="40"/>
      <c r="D57" s="40"/>
      <c r="E57" s="17"/>
      <c r="F57" s="12"/>
      <c r="H57" s="46" t="s">
        <v>16</v>
      </c>
      <c r="I57" s="46"/>
      <c r="J57" s="25">
        <f>J54/J56</f>
        <v>0.85</v>
      </c>
      <c r="K57" s="26">
        <f t="shared" ref="K57:Q57" si="8">K54/K56</f>
        <v>0.65</v>
      </c>
      <c r="L57" s="26">
        <f t="shared" si="8"/>
        <v>0.65</v>
      </c>
      <c r="M57" s="26">
        <f t="shared" si="8"/>
        <v>0.9</v>
      </c>
      <c r="N57" s="26">
        <f t="shared" si="8"/>
        <v>0.85</v>
      </c>
      <c r="O57" s="26">
        <f t="shared" si="8"/>
        <v>0</v>
      </c>
      <c r="P57" s="26">
        <f t="shared" si="8"/>
        <v>0</v>
      </c>
      <c r="Q57" s="26">
        <f t="shared" si="8"/>
        <v>0.17777777777777778</v>
      </c>
    </row>
    <row r="58" spans="2:17" x14ac:dyDescent="0.25">
      <c r="C58" s="40"/>
      <c r="D58" s="40"/>
      <c r="E58" s="17"/>
      <c r="F58" s="12"/>
      <c r="H58" s="46" t="s">
        <v>17</v>
      </c>
      <c r="I58" s="46"/>
      <c r="J58" s="25">
        <f>J55/J56</f>
        <v>0.15</v>
      </c>
      <c r="K58" s="25">
        <f t="shared" ref="K58:Q58" si="9">K55/K56</f>
        <v>0.35</v>
      </c>
      <c r="L58" s="26">
        <f t="shared" si="9"/>
        <v>0.35</v>
      </c>
      <c r="M58" s="26">
        <f t="shared" si="9"/>
        <v>0.1</v>
      </c>
      <c r="N58" s="26">
        <f t="shared" si="9"/>
        <v>0.15</v>
      </c>
      <c r="O58" s="26">
        <f t="shared" si="9"/>
        <v>1</v>
      </c>
      <c r="P58" s="26">
        <f t="shared" si="9"/>
        <v>1</v>
      </c>
      <c r="Q58" s="26">
        <f t="shared" si="9"/>
        <v>0.82222222222222219</v>
      </c>
    </row>
    <row r="59" spans="2:17" x14ac:dyDescent="0.25">
      <c r="C59" s="40"/>
      <c r="D59" s="4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N4:Q4"/>
    <mergeCell ref="K6:Q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2"/>
  <sheetViews>
    <sheetView topLeftCell="A21" zoomScale="130" zoomScaleNormal="130" workbookViewId="0">
      <selection activeCell="S19" sqref="S19:U20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5.7109375" hidden="1" customWidth="1"/>
    <col min="17" max="17" width="8.7109375" customWidth="1"/>
    <col min="18" max="19" width="5.7109375" customWidth="1"/>
  </cols>
  <sheetData>
    <row r="2" spans="2:18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18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  <c r="R3" s="20"/>
    </row>
    <row r="4" spans="2:18" x14ac:dyDescent="0.25">
      <c r="C4" t="s">
        <v>0</v>
      </c>
      <c r="D4" s="48" t="s">
        <v>249</v>
      </c>
      <c r="E4" s="48"/>
      <c r="F4" s="48"/>
      <c r="G4" s="48"/>
      <c r="I4" t="s">
        <v>1</v>
      </c>
      <c r="J4" s="49" t="s">
        <v>250</v>
      </c>
      <c r="K4" s="49"/>
      <c r="M4" t="s">
        <v>2</v>
      </c>
      <c r="N4" s="50">
        <v>45099</v>
      </c>
      <c r="O4" s="5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2" t="s">
        <v>246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.75" x14ac:dyDescent="0.25">
      <c r="B9" s="18">
        <v>1</v>
      </c>
      <c r="C9" s="34" t="s">
        <v>60</v>
      </c>
      <c r="D9" s="60" t="s">
        <v>94</v>
      </c>
      <c r="E9" s="61" t="s">
        <v>94</v>
      </c>
      <c r="F9" s="61" t="s">
        <v>94</v>
      </c>
      <c r="G9" s="61" t="s">
        <v>94</v>
      </c>
      <c r="H9" s="61" t="s">
        <v>94</v>
      </c>
      <c r="I9" s="62" t="s">
        <v>94</v>
      </c>
      <c r="J9" s="36">
        <v>0</v>
      </c>
      <c r="K9" s="36">
        <v>83</v>
      </c>
      <c r="L9" s="36">
        <v>70</v>
      </c>
      <c r="M9" s="36">
        <v>81.5</v>
      </c>
      <c r="N9" s="36">
        <v>0</v>
      </c>
      <c r="O9" s="36">
        <v>0</v>
      </c>
      <c r="P9" s="19">
        <v>0</v>
      </c>
      <c r="Q9" s="14">
        <f>SUM(J9:P9)/6</f>
        <v>39.083333333333336</v>
      </c>
    </row>
    <row r="10" spans="2:18" ht="15.75" x14ac:dyDescent="0.25">
      <c r="B10" s="18">
        <f>B9+1</f>
        <v>2</v>
      </c>
      <c r="C10" s="34" t="s">
        <v>61</v>
      </c>
      <c r="D10" s="60" t="s">
        <v>95</v>
      </c>
      <c r="E10" s="61" t="s">
        <v>95</v>
      </c>
      <c r="F10" s="61" t="s">
        <v>95</v>
      </c>
      <c r="G10" s="61" t="s">
        <v>95</v>
      </c>
      <c r="H10" s="61" t="s">
        <v>95</v>
      </c>
      <c r="I10" s="62" t="s">
        <v>95</v>
      </c>
      <c r="J10" s="36">
        <v>0</v>
      </c>
      <c r="K10" s="36">
        <v>70</v>
      </c>
      <c r="L10" s="36">
        <v>0</v>
      </c>
      <c r="M10" s="36">
        <v>79.5</v>
      </c>
      <c r="N10" s="36">
        <v>79.5</v>
      </c>
      <c r="O10" s="36">
        <v>79.5</v>
      </c>
      <c r="P10" s="19">
        <v>0</v>
      </c>
      <c r="Q10" s="14">
        <f t="shared" ref="Q10:Q42" si="0">SUM(J10:P10)/6</f>
        <v>51.416666666666664</v>
      </c>
    </row>
    <row r="11" spans="2:18" ht="15.75" x14ac:dyDescent="0.25">
      <c r="B11" s="18">
        <f t="shared" ref="B11:B53" si="1">B10+1</f>
        <v>3</v>
      </c>
      <c r="C11" s="34" t="s">
        <v>62</v>
      </c>
      <c r="D11" s="60" t="s">
        <v>96</v>
      </c>
      <c r="E11" s="61" t="s">
        <v>96</v>
      </c>
      <c r="F11" s="61" t="s">
        <v>96</v>
      </c>
      <c r="G11" s="61" t="s">
        <v>96</v>
      </c>
      <c r="H11" s="61" t="s">
        <v>96</v>
      </c>
      <c r="I11" s="62" t="s">
        <v>96</v>
      </c>
      <c r="J11" s="36">
        <v>70</v>
      </c>
      <c r="K11" s="36">
        <v>92</v>
      </c>
      <c r="L11" s="36">
        <v>81</v>
      </c>
      <c r="M11" s="36">
        <v>87</v>
      </c>
      <c r="N11" s="36">
        <v>87</v>
      </c>
      <c r="O11" s="36">
        <v>87</v>
      </c>
      <c r="P11" s="19">
        <v>0</v>
      </c>
      <c r="Q11" s="14">
        <f t="shared" si="0"/>
        <v>84</v>
      </c>
    </row>
    <row r="12" spans="2:18" ht="15.75" x14ac:dyDescent="0.25">
      <c r="B12" s="18">
        <f t="shared" si="1"/>
        <v>4</v>
      </c>
      <c r="C12" s="34" t="s">
        <v>63</v>
      </c>
      <c r="D12" s="60" t="s">
        <v>97</v>
      </c>
      <c r="E12" s="61" t="s">
        <v>97</v>
      </c>
      <c r="F12" s="61" t="s">
        <v>97</v>
      </c>
      <c r="G12" s="61" t="s">
        <v>97</v>
      </c>
      <c r="H12" s="61" t="s">
        <v>97</v>
      </c>
      <c r="I12" s="62" t="s">
        <v>97</v>
      </c>
      <c r="J12" s="36">
        <v>77.5</v>
      </c>
      <c r="K12" s="36">
        <v>0</v>
      </c>
      <c r="L12" s="36">
        <v>73.5</v>
      </c>
      <c r="M12" s="36">
        <v>86</v>
      </c>
      <c r="N12" s="36">
        <v>0</v>
      </c>
      <c r="O12" s="36">
        <v>86</v>
      </c>
      <c r="P12" s="19">
        <v>0</v>
      </c>
      <c r="Q12" s="14">
        <f t="shared" si="0"/>
        <v>53.833333333333336</v>
      </c>
    </row>
    <row r="13" spans="2:18" ht="15.75" x14ac:dyDescent="0.25">
      <c r="B13" s="18">
        <f t="shared" si="1"/>
        <v>5</v>
      </c>
      <c r="C13" s="34" t="s">
        <v>64</v>
      </c>
      <c r="D13" s="60" t="s">
        <v>98</v>
      </c>
      <c r="E13" s="61" t="s">
        <v>98</v>
      </c>
      <c r="F13" s="61" t="s">
        <v>98</v>
      </c>
      <c r="G13" s="61" t="s">
        <v>98</v>
      </c>
      <c r="H13" s="61" t="s">
        <v>98</v>
      </c>
      <c r="I13" s="62" t="s">
        <v>98</v>
      </c>
      <c r="J13" s="36">
        <v>79.5</v>
      </c>
      <c r="K13" s="36">
        <v>79.5</v>
      </c>
      <c r="L13" s="36">
        <v>72</v>
      </c>
      <c r="M13" s="36">
        <v>87</v>
      </c>
      <c r="N13" s="36">
        <v>87</v>
      </c>
      <c r="O13" s="36">
        <v>87</v>
      </c>
      <c r="P13" s="19">
        <v>0</v>
      </c>
      <c r="Q13" s="14">
        <f t="shared" si="0"/>
        <v>82</v>
      </c>
    </row>
    <row r="14" spans="2:18" ht="15.75" x14ac:dyDescent="0.25">
      <c r="B14" s="18">
        <f t="shared" si="1"/>
        <v>6</v>
      </c>
      <c r="C14" s="34" t="s">
        <v>65</v>
      </c>
      <c r="D14" s="60" t="s">
        <v>99</v>
      </c>
      <c r="E14" s="61" t="s">
        <v>99</v>
      </c>
      <c r="F14" s="61" t="s">
        <v>99</v>
      </c>
      <c r="G14" s="61" t="s">
        <v>99</v>
      </c>
      <c r="H14" s="61" t="s">
        <v>99</v>
      </c>
      <c r="I14" s="62" t="s">
        <v>99</v>
      </c>
      <c r="J14" s="36">
        <v>70.5</v>
      </c>
      <c r="K14" s="36">
        <v>93.5</v>
      </c>
      <c r="L14" s="36">
        <v>73</v>
      </c>
      <c r="M14" s="36">
        <v>87</v>
      </c>
      <c r="N14" s="36">
        <v>87</v>
      </c>
      <c r="O14" s="36">
        <v>87</v>
      </c>
      <c r="P14" s="19">
        <v>0</v>
      </c>
      <c r="Q14" s="14">
        <f t="shared" si="0"/>
        <v>83</v>
      </c>
    </row>
    <row r="15" spans="2:18" ht="15.75" x14ac:dyDescent="0.25">
      <c r="B15" s="18">
        <f t="shared" si="1"/>
        <v>7</v>
      </c>
      <c r="C15" s="34" t="s">
        <v>66</v>
      </c>
      <c r="D15" s="60" t="s">
        <v>100</v>
      </c>
      <c r="E15" s="61" t="s">
        <v>100</v>
      </c>
      <c r="F15" s="61" t="s">
        <v>100</v>
      </c>
      <c r="G15" s="61" t="s">
        <v>100</v>
      </c>
      <c r="H15" s="61" t="s">
        <v>100</v>
      </c>
      <c r="I15" s="62" t="s">
        <v>100</v>
      </c>
      <c r="J15" s="36">
        <v>72.5</v>
      </c>
      <c r="K15" s="36">
        <v>73.5</v>
      </c>
      <c r="L15" s="36">
        <v>89.5</v>
      </c>
      <c r="M15" s="36">
        <v>88</v>
      </c>
      <c r="N15" s="36">
        <v>88</v>
      </c>
      <c r="O15" s="36">
        <v>88</v>
      </c>
      <c r="P15" s="19">
        <v>0</v>
      </c>
      <c r="Q15" s="14">
        <f t="shared" si="0"/>
        <v>83.25</v>
      </c>
    </row>
    <row r="16" spans="2:18" ht="15.75" x14ac:dyDescent="0.25">
      <c r="B16" s="18">
        <f t="shared" si="1"/>
        <v>8</v>
      </c>
      <c r="C16" s="34" t="s">
        <v>67</v>
      </c>
      <c r="D16" s="60" t="s">
        <v>101</v>
      </c>
      <c r="E16" s="61" t="s">
        <v>101</v>
      </c>
      <c r="F16" s="61" t="s">
        <v>101</v>
      </c>
      <c r="G16" s="61" t="s">
        <v>101</v>
      </c>
      <c r="H16" s="61" t="s">
        <v>101</v>
      </c>
      <c r="I16" s="62" t="s">
        <v>101</v>
      </c>
      <c r="J16" s="36">
        <v>0</v>
      </c>
      <c r="K16" s="36">
        <v>0</v>
      </c>
      <c r="L16" s="36">
        <v>0</v>
      </c>
      <c r="M16" s="36">
        <v>86</v>
      </c>
      <c r="N16" s="36">
        <v>0</v>
      </c>
      <c r="O16" s="36">
        <v>0</v>
      </c>
      <c r="P16" s="19">
        <v>0</v>
      </c>
      <c r="Q16" s="14">
        <f t="shared" si="0"/>
        <v>14.333333333333334</v>
      </c>
    </row>
    <row r="17" spans="2:21" ht="15.75" x14ac:dyDescent="0.25">
      <c r="B17" s="18">
        <f t="shared" si="1"/>
        <v>9</v>
      </c>
      <c r="C17" s="34" t="s">
        <v>68</v>
      </c>
      <c r="D17" s="60" t="s">
        <v>102</v>
      </c>
      <c r="E17" s="61" t="s">
        <v>102</v>
      </c>
      <c r="F17" s="61" t="s">
        <v>102</v>
      </c>
      <c r="G17" s="61" t="s">
        <v>102</v>
      </c>
      <c r="H17" s="61" t="s">
        <v>102</v>
      </c>
      <c r="I17" s="62" t="s">
        <v>102</v>
      </c>
      <c r="J17" s="36">
        <v>88.5</v>
      </c>
      <c r="K17" s="36">
        <v>74.5</v>
      </c>
      <c r="L17" s="36">
        <v>70</v>
      </c>
      <c r="M17" s="36">
        <v>0</v>
      </c>
      <c r="N17" s="36">
        <v>0</v>
      </c>
      <c r="O17" s="36">
        <v>77</v>
      </c>
      <c r="P17" s="19">
        <v>0</v>
      </c>
      <c r="Q17" s="14">
        <f t="shared" si="0"/>
        <v>51.666666666666664</v>
      </c>
    </row>
    <row r="18" spans="2:21" ht="15.75" x14ac:dyDescent="0.25">
      <c r="B18" s="18">
        <f t="shared" si="1"/>
        <v>10</v>
      </c>
      <c r="C18" s="34" t="s">
        <v>69</v>
      </c>
      <c r="D18" s="60" t="s">
        <v>103</v>
      </c>
      <c r="E18" s="61" t="s">
        <v>103</v>
      </c>
      <c r="F18" s="61" t="s">
        <v>103</v>
      </c>
      <c r="G18" s="61" t="s">
        <v>103</v>
      </c>
      <c r="H18" s="61" t="s">
        <v>103</v>
      </c>
      <c r="I18" s="62" t="s">
        <v>103</v>
      </c>
      <c r="J18" s="36">
        <v>75</v>
      </c>
      <c r="K18" s="36">
        <v>72</v>
      </c>
      <c r="L18" s="36">
        <v>73</v>
      </c>
      <c r="M18" s="36">
        <v>0</v>
      </c>
      <c r="N18" s="36">
        <v>76</v>
      </c>
      <c r="O18" s="36">
        <v>76</v>
      </c>
      <c r="P18" s="19">
        <v>0</v>
      </c>
      <c r="Q18" s="14">
        <f t="shared" si="0"/>
        <v>62</v>
      </c>
    </row>
    <row r="19" spans="2:21" ht="15.75" x14ac:dyDescent="0.25">
      <c r="B19" s="18">
        <f t="shared" si="1"/>
        <v>11</v>
      </c>
      <c r="C19" s="34" t="s">
        <v>70</v>
      </c>
      <c r="D19" s="60" t="s">
        <v>104</v>
      </c>
      <c r="E19" s="61" t="s">
        <v>104</v>
      </c>
      <c r="F19" s="61" t="s">
        <v>104</v>
      </c>
      <c r="G19" s="61" t="s">
        <v>104</v>
      </c>
      <c r="H19" s="61" t="s">
        <v>104</v>
      </c>
      <c r="I19" s="62" t="s">
        <v>104</v>
      </c>
      <c r="J19" s="36">
        <v>70</v>
      </c>
      <c r="K19" s="36">
        <v>79.5</v>
      </c>
      <c r="L19" s="36">
        <v>0</v>
      </c>
      <c r="M19" s="36">
        <v>88</v>
      </c>
      <c r="N19" s="36">
        <v>88</v>
      </c>
      <c r="O19" s="36">
        <v>88</v>
      </c>
      <c r="P19" s="19">
        <v>0</v>
      </c>
      <c r="Q19" s="14">
        <f t="shared" si="0"/>
        <v>68.916666666666671</v>
      </c>
      <c r="S19" s="38"/>
    </row>
    <row r="20" spans="2:21" ht="15.75" x14ac:dyDescent="0.25">
      <c r="B20" s="18">
        <f t="shared" si="1"/>
        <v>12</v>
      </c>
      <c r="C20" s="34" t="s">
        <v>71</v>
      </c>
      <c r="D20" s="60" t="s">
        <v>105</v>
      </c>
      <c r="E20" s="61" t="s">
        <v>105</v>
      </c>
      <c r="F20" s="61" t="s">
        <v>105</v>
      </c>
      <c r="G20" s="61" t="s">
        <v>105</v>
      </c>
      <c r="H20" s="61" t="s">
        <v>105</v>
      </c>
      <c r="I20" s="62" t="s">
        <v>105</v>
      </c>
      <c r="J20" s="36">
        <v>79.5</v>
      </c>
      <c r="K20" s="36">
        <v>87.5</v>
      </c>
      <c r="L20" s="36">
        <v>92.5</v>
      </c>
      <c r="M20" s="36">
        <v>88</v>
      </c>
      <c r="N20" s="36">
        <v>88</v>
      </c>
      <c r="O20" s="36">
        <v>88</v>
      </c>
      <c r="P20" s="19">
        <v>0</v>
      </c>
      <c r="Q20" s="14">
        <f t="shared" si="0"/>
        <v>87.25</v>
      </c>
      <c r="S20" s="38"/>
      <c r="T20" s="38"/>
      <c r="U20" s="38"/>
    </row>
    <row r="21" spans="2:21" ht="15.75" x14ac:dyDescent="0.25">
      <c r="B21" s="18">
        <f t="shared" si="1"/>
        <v>13</v>
      </c>
      <c r="C21" s="34" t="s">
        <v>72</v>
      </c>
      <c r="D21" s="60" t="s">
        <v>106</v>
      </c>
      <c r="E21" s="61" t="s">
        <v>106</v>
      </c>
      <c r="F21" s="61" t="s">
        <v>106</v>
      </c>
      <c r="G21" s="61" t="s">
        <v>106</v>
      </c>
      <c r="H21" s="61" t="s">
        <v>106</v>
      </c>
      <c r="I21" s="62" t="s">
        <v>106</v>
      </c>
      <c r="J21" s="36">
        <v>75</v>
      </c>
      <c r="K21" s="36">
        <v>77.5</v>
      </c>
      <c r="L21" s="36">
        <v>70</v>
      </c>
      <c r="M21" s="36">
        <v>0</v>
      </c>
      <c r="N21" s="36">
        <v>0</v>
      </c>
      <c r="O21" s="36">
        <v>85</v>
      </c>
      <c r="P21" s="19">
        <v>0</v>
      </c>
      <c r="Q21" s="14">
        <f t="shared" si="0"/>
        <v>51.25</v>
      </c>
    </row>
    <row r="22" spans="2:21" ht="15.75" x14ac:dyDescent="0.25">
      <c r="B22" s="18">
        <f t="shared" si="1"/>
        <v>14</v>
      </c>
      <c r="C22" s="34" t="s">
        <v>73</v>
      </c>
      <c r="D22" s="60" t="s">
        <v>107</v>
      </c>
      <c r="E22" s="61" t="s">
        <v>107</v>
      </c>
      <c r="F22" s="61" t="s">
        <v>107</v>
      </c>
      <c r="G22" s="61" t="s">
        <v>107</v>
      </c>
      <c r="H22" s="61" t="s">
        <v>107</v>
      </c>
      <c r="I22" s="62" t="s">
        <v>107</v>
      </c>
      <c r="J22" s="36">
        <v>0</v>
      </c>
      <c r="K22" s="36">
        <v>0</v>
      </c>
      <c r="L22" s="36">
        <v>0</v>
      </c>
      <c r="M22" s="36">
        <v>76</v>
      </c>
      <c r="N22" s="36">
        <v>76</v>
      </c>
      <c r="O22" s="36">
        <v>76</v>
      </c>
      <c r="P22" s="19">
        <v>0</v>
      </c>
      <c r="Q22" s="14">
        <f t="shared" si="0"/>
        <v>38</v>
      </c>
    </row>
    <row r="23" spans="2:21" ht="15.75" x14ac:dyDescent="0.25">
      <c r="B23" s="18">
        <f t="shared" si="1"/>
        <v>15</v>
      </c>
      <c r="C23" s="34" t="s">
        <v>74</v>
      </c>
      <c r="D23" s="60" t="s">
        <v>108</v>
      </c>
      <c r="E23" s="61" t="s">
        <v>108</v>
      </c>
      <c r="F23" s="61" t="s">
        <v>108</v>
      </c>
      <c r="G23" s="61" t="s">
        <v>108</v>
      </c>
      <c r="H23" s="61" t="s">
        <v>108</v>
      </c>
      <c r="I23" s="62" t="s">
        <v>108</v>
      </c>
      <c r="J23" s="36">
        <v>91</v>
      </c>
      <c r="K23" s="36">
        <v>70</v>
      </c>
      <c r="L23" s="36">
        <v>70.5</v>
      </c>
      <c r="M23" s="36">
        <v>0</v>
      </c>
      <c r="N23" s="36">
        <v>0</v>
      </c>
      <c r="O23" s="36">
        <v>0</v>
      </c>
      <c r="P23" s="19">
        <v>0</v>
      </c>
      <c r="Q23" s="14">
        <f t="shared" si="0"/>
        <v>38.583333333333336</v>
      </c>
    </row>
    <row r="24" spans="2:21" ht="15.75" x14ac:dyDescent="0.25">
      <c r="B24" s="18">
        <f t="shared" si="1"/>
        <v>16</v>
      </c>
      <c r="C24" s="34" t="s">
        <v>75</v>
      </c>
      <c r="D24" s="60" t="s">
        <v>109</v>
      </c>
      <c r="E24" s="61" t="s">
        <v>109</v>
      </c>
      <c r="F24" s="61" t="s">
        <v>109</v>
      </c>
      <c r="G24" s="61" t="s">
        <v>109</v>
      </c>
      <c r="H24" s="61" t="s">
        <v>109</v>
      </c>
      <c r="I24" s="62" t="s">
        <v>109</v>
      </c>
      <c r="J24" s="36">
        <v>70</v>
      </c>
      <c r="K24" s="36">
        <v>75</v>
      </c>
      <c r="L24" s="36">
        <v>73.5</v>
      </c>
      <c r="M24" s="36">
        <v>0</v>
      </c>
      <c r="N24" s="36">
        <v>77</v>
      </c>
      <c r="O24" s="36">
        <v>77</v>
      </c>
      <c r="P24" s="19">
        <v>0</v>
      </c>
      <c r="Q24" s="14">
        <f t="shared" si="0"/>
        <v>62.083333333333336</v>
      </c>
    </row>
    <row r="25" spans="2:21" ht="15.75" x14ac:dyDescent="0.25">
      <c r="B25" s="18">
        <f t="shared" si="1"/>
        <v>17</v>
      </c>
      <c r="C25" s="34" t="s">
        <v>76</v>
      </c>
      <c r="D25" s="60" t="s">
        <v>110</v>
      </c>
      <c r="E25" s="61" t="s">
        <v>110</v>
      </c>
      <c r="F25" s="61" t="s">
        <v>110</v>
      </c>
      <c r="G25" s="61" t="s">
        <v>110</v>
      </c>
      <c r="H25" s="61" t="s">
        <v>110</v>
      </c>
      <c r="I25" s="62" t="s">
        <v>110</v>
      </c>
      <c r="J25" s="36">
        <v>70.5</v>
      </c>
      <c r="K25" s="36">
        <v>89</v>
      </c>
      <c r="L25" s="36">
        <v>71</v>
      </c>
      <c r="M25" s="36">
        <v>0</v>
      </c>
      <c r="N25" s="36">
        <v>0</v>
      </c>
      <c r="O25" s="36">
        <v>0</v>
      </c>
      <c r="P25" s="19">
        <v>0</v>
      </c>
      <c r="Q25" s="14">
        <f t="shared" si="0"/>
        <v>38.416666666666664</v>
      </c>
    </row>
    <row r="26" spans="2:21" ht="15.75" x14ac:dyDescent="0.25">
      <c r="B26" s="18">
        <f t="shared" si="1"/>
        <v>18</v>
      </c>
      <c r="C26" s="34" t="s">
        <v>77</v>
      </c>
      <c r="D26" s="60" t="s">
        <v>111</v>
      </c>
      <c r="E26" s="61" t="s">
        <v>111</v>
      </c>
      <c r="F26" s="61" t="s">
        <v>111</v>
      </c>
      <c r="G26" s="61" t="s">
        <v>111</v>
      </c>
      <c r="H26" s="61" t="s">
        <v>111</v>
      </c>
      <c r="I26" s="62" t="s">
        <v>111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19">
        <v>0</v>
      </c>
      <c r="Q26" s="14">
        <f t="shared" si="0"/>
        <v>0</v>
      </c>
    </row>
    <row r="27" spans="2:21" ht="15.75" x14ac:dyDescent="0.25">
      <c r="B27" s="18">
        <f t="shared" si="1"/>
        <v>19</v>
      </c>
      <c r="C27" s="34" t="s">
        <v>78</v>
      </c>
      <c r="D27" s="60" t="s">
        <v>112</v>
      </c>
      <c r="E27" s="61" t="s">
        <v>112</v>
      </c>
      <c r="F27" s="61" t="s">
        <v>112</v>
      </c>
      <c r="G27" s="61" t="s">
        <v>112</v>
      </c>
      <c r="H27" s="61" t="s">
        <v>112</v>
      </c>
      <c r="I27" s="62" t="s">
        <v>112</v>
      </c>
      <c r="J27" s="36">
        <v>84</v>
      </c>
      <c r="K27" s="36">
        <v>87.5</v>
      </c>
      <c r="L27" s="36">
        <v>79.5</v>
      </c>
      <c r="M27" s="36">
        <v>89</v>
      </c>
      <c r="N27" s="36">
        <v>89</v>
      </c>
      <c r="O27" s="36">
        <v>89</v>
      </c>
      <c r="P27" s="30">
        <v>0</v>
      </c>
      <c r="Q27" s="14">
        <f t="shared" si="0"/>
        <v>86.333333333333329</v>
      </c>
    </row>
    <row r="28" spans="2:21" ht="15.75" x14ac:dyDescent="0.25">
      <c r="B28" s="18">
        <f t="shared" si="1"/>
        <v>20</v>
      </c>
      <c r="C28" s="34" t="s">
        <v>79</v>
      </c>
      <c r="D28" s="60" t="s">
        <v>113</v>
      </c>
      <c r="E28" s="61" t="s">
        <v>113</v>
      </c>
      <c r="F28" s="61" t="s">
        <v>113</v>
      </c>
      <c r="G28" s="61" t="s">
        <v>113</v>
      </c>
      <c r="H28" s="61" t="s">
        <v>113</v>
      </c>
      <c r="I28" s="62" t="s">
        <v>113</v>
      </c>
      <c r="J28" s="36">
        <v>0</v>
      </c>
      <c r="K28" s="36">
        <v>84.5</v>
      </c>
      <c r="L28" s="36">
        <v>82.5</v>
      </c>
      <c r="M28" s="36">
        <v>0</v>
      </c>
      <c r="N28" s="36">
        <v>0</v>
      </c>
      <c r="O28" s="36">
        <v>0</v>
      </c>
      <c r="P28" s="30">
        <v>0</v>
      </c>
      <c r="Q28" s="14">
        <f t="shared" si="0"/>
        <v>27.833333333333332</v>
      </c>
      <c r="S28" s="38"/>
    </row>
    <row r="29" spans="2:21" ht="15.75" x14ac:dyDescent="0.25">
      <c r="B29" s="18">
        <f t="shared" si="1"/>
        <v>21</v>
      </c>
      <c r="C29" s="34" t="s">
        <v>80</v>
      </c>
      <c r="D29" s="60" t="s">
        <v>114</v>
      </c>
      <c r="E29" s="61" t="s">
        <v>114</v>
      </c>
      <c r="F29" s="61" t="s">
        <v>114</v>
      </c>
      <c r="G29" s="61" t="s">
        <v>114</v>
      </c>
      <c r="H29" s="61" t="s">
        <v>114</v>
      </c>
      <c r="I29" s="62" t="s">
        <v>114</v>
      </c>
      <c r="J29" s="36">
        <v>75</v>
      </c>
      <c r="K29" s="36">
        <v>92</v>
      </c>
      <c r="L29" s="36">
        <v>72</v>
      </c>
      <c r="M29" s="36">
        <v>79.5</v>
      </c>
      <c r="N29" s="36">
        <v>79.5</v>
      </c>
      <c r="O29" s="36">
        <v>79.5</v>
      </c>
      <c r="P29" s="30">
        <v>0</v>
      </c>
      <c r="Q29" s="14">
        <f t="shared" si="0"/>
        <v>79.583333333333329</v>
      </c>
    </row>
    <row r="30" spans="2:21" ht="15.75" x14ac:dyDescent="0.25">
      <c r="B30" s="18">
        <f t="shared" si="1"/>
        <v>22</v>
      </c>
      <c r="C30" s="34" t="s">
        <v>81</v>
      </c>
      <c r="D30" s="60" t="s">
        <v>115</v>
      </c>
      <c r="E30" s="61" t="s">
        <v>115</v>
      </c>
      <c r="F30" s="61" t="s">
        <v>115</v>
      </c>
      <c r="G30" s="61" t="s">
        <v>115</v>
      </c>
      <c r="H30" s="61" t="s">
        <v>115</v>
      </c>
      <c r="I30" s="62" t="s">
        <v>115</v>
      </c>
      <c r="J30" s="36">
        <v>82</v>
      </c>
      <c r="K30" s="36">
        <v>90</v>
      </c>
      <c r="L30" s="36">
        <v>91</v>
      </c>
      <c r="M30" s="36">
        <v>85</v>
      </c>
      <c r="N30" s="36">
        <v>85</v>
      </c>
      <c r="O30" s="36">
        <v>85</v>
      </c>
      <c r="P30" s="30">
        <v>0</v>
      </c>
      <c r="Q30" s="14">
        <f t="shared" si="0"/>
        <v>86.333333333333329</v>
      </c>
    </row>
    <row r="31" spans="2:21" ht="15.75" x14ac:dyDescent="0.25">
      <c r="B31" s="18">
        <f t="shared" si="1"/>
        <v>23</v>
      </c>
      <c r="C31" s="34" t="s">
        <v>82</v>
      </c>
      <c r="D31" s="60" t="s">
        <v>116</v>
      </c>
      <c r="E31" s="61" t="s">
        <v>116</v>
      </c>
      <c r="F31" s="61" t="s">
        <v>116</v>
      </c>
      <c r="G31" s="61" t="s">
        <v>116</v>
      </c>
      <c r="H31" s="61" t="s">
        <v>116</v>
      </c>
      <c r="I31" s="62" t="s">
        <v>116</v>
      </c>
      <c r="J31" s="36">
        <v>0</v>
      </c>
      <c r="K31" s="36">
        <v>78</v>
      </c>
      <c r="L31" s="36">
        <v>70</v>
      </c>
      <c r="M31" s="36">
        <v>81.5</v>
      </c>
      <c r="N31" s="36">
        <v>81.5</v>
      </c>
      <c r="O31" s="36">
        <v>81.5</v>
      </c>
      <c r="P31" s="30">
        <v>0</v>
      </c>
      <c r="Q31" s="14">
        <f t="shared" si="0"/>
        <v>65.416666666666671</v>
      </c>
    </row>
    <row r="32" spans="2:21" ht="15.75" x14ac:dyDescent="0.25">
      <c r="B32" s="18">
        <f t="shared" si="1"/>
        <v>24</v>
      </c>
      <c r="C32" s="34" t="s">
        <v>83</v>
      </c>
      <c r="D32" s="60" t="s">
        <v>117</v>
      </c>
      <c r="E32" s="61" t="s">
        <v>117</v>
      </c>
      <c r="F32" s="61" t="s">
        <v>117</v>
      </c>
      <c r="G32" s="61" t="s">
        <v>117</v>
      </c>
      <c r="H32" s="61" t="s">
        <v>117</v>
      </c>
      <c r="I32" s="62" t="s">
        <v>117</v>
      </c>
      <c r="J32" s="36">
        <v>75</v>
      </c>
      <c r="K32" s="36">
        <v>79.5</v>
      </c>
      <c r="L32" s="36">
        <v>0</v>
      </c>
      <c r="M32" s="36">
        <v>85</v>
      </c>
      <c r="N32" s="36">
        <v>75</v>
      </c>
      <c r="O32" s="36">
        <v>0</v>
      </c>
      <c r="P32" s="30">
        <v>0</v>
      </c>
      <c r="Q32" s="14">
        <f t="shared" si="0"/>
        <v>52.416666666666664</v>
      </c>
      <c r="S32" s="38"/>
    </row>
    <row r="33" spans="2:17" ht="15.75" x14ac:dyDescent="0.25">
      <c r="B33" s="18">
        <f t="shared" si="1"/>
        <v>25</v>
      </c>
      <c r="C33" s="34" t="s">
        <v>84</v>
      </c>
      <c r="D33" s="60" t="s">
        <v>118</v>
      </c>
      <c r="E33" s="61" t="s">
        <v>118</v>
      </c>
      <c r="F33" s="61" t="s">
        <v>118</v>
      </c>
      <c r="G33" s="61" t="s">
        <v>118</v>
      </c>
      <c r="H33" s="61" t="s">
        <v>118</v>
      </c>
      <c r="I33" s="62" t="s">
        <v>118</v>
      </c>
      <c r="J33" s="36">
        <v>95.5</v>
      </c>
      <c r="K33" s="36">
        <v>97</v>
      </c>
      <c r="L33" s="36">
        <v>88</v>
      </c>
      <c r="M33" s="36">
        <v>90</v>
      </c>
      <c r="N33" s="36">
        <v>90</v>
      </c>
      <c r="O33" s="36">
        <v>90</v>
      </c>
      <c r="P33" s="30">
        <v>0</v>
      </c>
      <c r="Q33" s="14">
        <f t="shared" si="0"/>
        <v>91.75</v>
      </c>
    </row>
    <row r="34" spans="2:17" ht="15.75" x14ac:dyDescent="0.25">
      <c r="B34" s="18">
        <f t="shared" si="1"/>
        <v>26</v>
      </c>
      <c r="C34" s="34" t="s">
        <v>85</v>
      </c>
      <c r="D34" s="60" t="s">
        <v>119</v>
      </c>
      <c r="E34" s="61" t="s">
        <v>119</v>
      </c>
      <c r="F34" s="61" t="s">
        <v>119</v>
      </c>
      <c r="G34" s="61" t="s">
        <v>119</v>
      </c>
      <c r="H34" s="61" t="s">
        <v>119</v>
      </c>
      <c r="I34" s="62" t="s">
        <v>119</v>
      </c>
      <c r="J34" s="36">
        <v>77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0">
        <v>0</v>
      </c>
      <c r="Q34" s="14">
        <f t="shared" si="0"/>
        <v>12.833333333333334</v>
      </c>
    </row>
    <row r="35" spans="2:17" ht="15.75" x14ac:dyDescent="0.25">
      <c r="B35" s="18">
        <f t="shared" si="1"/>
        <v>27</v>
      </c>
      <c r="C35" s="34" t="s">
        <v>86</v>
      </c>
      <c r="D35" s="60" t="s">
        <v>120</v>
      </c>
      <c r="E35" s="61" t="s">
        <v>120</v>
      </c>
      <c r="F35" s="61" t="s">
        <v>120</v>
      </c>
      <c r="G35" s="61" t="s">
        <v>120</v>
      </c>
      <c r="H35" s="61" t="s">
        <v>120</v>
      </c>
      <c r="I35" s="62" t="s">
        <v>120</v>
      </c>
      <c r="J35" s="36">
        <v>0</v>
      </c>
      <c r="K35" s="36">
        <v>0</v>
      </c>
      <c r="L35" s="36">
        <v>73</v>
      </c>
      <c r="M35" s="36">
        <v>70</v>
      </c>
      <c r="N35" s="36">
        <v>0</v>
      </c>
      <c r="O35" s="36">
        <v>0</v>
      </c>
      <c r="P35" s="30">
        <v>0</v>
      </c>
      <c r="Q35" s="14">
        <f t="shared" si="0"/>
        <v>23.833333333333332</v>
      </c>
    </row>
    <row r="36" spans="2:17" ht="15.75" x14ac:dyDescent="0.25">
      <c r="B36" s="18">
        <f t="shared" si="1"/>
        <v>28</v>
      </c>
      <c r="C36" s="34" t="s">
        <v>87</v>
      </c>
      <c r="D36" s="60" t="s">
        <v>121</v>
      </c>
      <c r="E36" s="61" t="s">
        <v>121</v>
      </c>
      <c r="F36" s="61" t="s">
        <v>121</v>
      </c>
      <c r="G36" s="61" t="s">
        <v>121</v>
      </c>
      <c r="H36" s="61" t="s">
        <v>121</v>
      </c>
      <c r="I36" s="62" t="s">
        <v>121</v>
      </c>
      <c r="J36" s="36">
        <v>79.5</v>
      </c>
      <c r="K36" s="36">
        <v>92</v>
      </c>
      <c r="L36" s="36">
        <v>75</v>
      </c>
      <c r="M36" s="36">
        <v>86</v>
      </c>
      <c r="N36" s="36">
        <v>86</v>
      </c>
      <c r="O36" s="36">
        <v>86</v>
      </c>
      <c r="P36" s="30">
        <v>0</v>
      </c>
      <c r="Q36" s="14">
        <f t="shared" si="0"/>
        <v>84.083333333333329</v>
      </c>
    </row>
    <row r="37" spans="2:17" ht="15.75" x14ac:dyDescent="0.25">
      <c r="B37" s="18">
        <f t="shared" si="1"/>
        <v>29</v>
      </c>
      <c r="C37" s="34" t="s">
        <v>88</v>
      </c>
      <c r="D37" s="60" t="s">
        <v>122</v>
      </c>
      <c r="E37" s="61" t="s">
        <v>122</v>
      </c>
      <c r="F37" s="61" t="s">
        <v>122</v>
      </c>
      <c r="G37" s="61" t="s">
        <v>122</v>
      </c>
      <c r="H37" s="61" t="s">
        <v>122</v>
      </c>
      <c r="I37" s="62" t="s">
        <v>122</v>
      </c>
      <c r="J37" s="36">
        <v>88.5</v>
      </c>
      <c r="K37" s="36">
        <v>84.5</v>
      </c>
      <c r="L37" s="36">
        <v>86.5</v>
      </c>
      <c r="M37" s="36">
        <v>89</v>
      </c>
      <c r="N37" s="36">
        <v>89</v>
      </c>
      <c r="O37" s="36">
        <v>89</v>
      </c>
      <c r="P37" s="30">
        <v>0</v>
      </c>
      <c r="Q37" s="14">
        <f t="shared" si="0"/>
        <v>87.75</v>
      </c>
    </row>
    <row r="38" spans="2:17" ht="15.75" x14ac:dyDescent="0.25">
      <c r="B38" s="18">
        <f t="shared" si="1"/>
        <v>30</v>
      </c>
      <c r="C38" s="34" t="s">
        <v>89</v>
      </c>
      <c r="D38" s="60" t="s">
        <v>123</v>
      </c>
      <c r="E38" s="61" t="s">
        <v>123</v>
      </c>
      <c r="F38" s="61" t="s">
        <v>123</v>
      </c>
      <c r="G38" s="61" t="s">
        <v>123</v>
      </c>
      <c r="H38" s="61" t="s">
        <v>123</v>
      </c>
      <c r="I38" s="62" t="s">
        <v>123</v>
      </c>
      <c r="J38" s="36">
        <v>72.5</v>
      </c>
      <c r="K38" s="36">
        <v>70</v>
      </c>
      <c r="L38" s="36">
        <v>78</v>
      </c>
      <c r="M38" s="36">
        <v>81.5</v>
      </c>
      <c r="N38" s="36">
        <v>81.5</v>
      </c>
      <c r="O38" s="36">
        <v>81.5</v>
      </c>
      <c r="P38" s="30">
        <v>0</v>
      </c>
      <c r="Q38" s="14">
        <f t="shared" si="0"/>
        <v>77.5</v>
      </c>
    </row>
    <row r="39" spans="2:17" ht="15.75" x14ac:dyDescent="0.25">
      <c r="B39" s="18">
        <f t="shared" si="1"/>
        <v>31</v>
      </c>
      <c r="C39" s="34" t="s">
        <v>90</v>
      </c>
      <c r="D39" s="60" t="s">
        <v>124</v>
      </c>
      <c r="E39" s="61" t="s">
        <v>124</v>
      </c>
      <c r="F39" s="61" t="s">
        <v>124</v>
      </c>
      <c r="G39" s="61" t="s">
        <v>124</v>
      </c>
      <c r="H39" s="61" t="s">
        <v>124</v>
      </c>
      <c r="I39" s="62" t="s">
        <v>124</v>
      </c>
      <c r="J39" s="36">
        <v>72.5</v>
      </c>
      <c r="K39" s="36">
        <v>83</v>
      </c>
      <c r="L39" s="36">
        <v>88</v>
      </c>
      <c r="M39" s="36">
        <v>75</v>
      </c>
      <c r="N39" s="36">
        <v>75</v>
      </c>
      <c r="O39" s="36">
        <v>75</v>
      </c>
      <c r="P39" s="30">
        <v>0</v>
      </c>
      <c r="Q39" s="14">
        <f t="shared" si="0"/>
        <v>78.083333333333329</v>
      </c>
    </row>
    <row r="40" spans="2:17" ht="15.75" x14ac:dyDescent="0.25">
      <c r="B40" s="18">
        <f t="shared" si="1"/>
        <v>32</v>
      </c>
      <c r="C40" s="34" t="s">
        <v>91</v>
      </c>
      <c r="D40" s="60" t="s">
        <v>125</v>
      </c>
      <c r="E40" s="61" t="s">
        <v>125</v>
      </c>
      <c r="F40" s="61" t="s">
        <v>125</v>
      </c>
      <c r="G40" s="61" t="s">
        <v>125</v>
      </c>
      <c r="H40" s="61" t="s">
        <v>125</v>
      </c>
      <c r="I40" s="62" t="s">
        <v>125</v>
      </c>
      <c r="J40" s="36">
        <v>70.5</v>
      </c>
      <c r="K40" s="36">
        <v>89.5</v>
      </c>
      <c r="L40" s="36">
        <v>76.5</v>
      </c>
      <c r="M40" s="36">
        <v>85</v>
      </c>
      <c r="N40" s="36">
        <v>85</v>
      </c>
      <c r="O40" s="36">
        <v>85</v>
      </c>
      <c r="P40" s="30">
        <v>0</v>
      </c>
      <c r="Q40" s="14">
        <f t="shared" si="0"/>
        <v>81.916666666666671</v>
      </c>
    </row>
    <row r="41" spans="2:17" ht="15.75" x14ac:dyDescent="0.25">
      <c r="B41" s="18">
        <f t="shared" si="1"/>
        <v>33</v>
      </c>
      <c r="C41" s="34" t="s">
        <v>92</v>
      </c>
      <c r="D41" s="60" t="s">
        <v>126</v>
      </c>
      <c r="E41" s="61" t="s">
        <v>126</v>
      </c>
      <c r="F41" s="61" t="s">
        <v>126</v>
      </c>
      <c r="G41" s="61" t="s">
        <v>126</v>
      </c>
      <c r="H41" s="61" t="s">
        <v>126</v>
      </c>
      <c r="I41" s="62" t="s">
        <v>126</v>
      </c>
      <c r="J41" s="36">
        <v>70</v>
      </c>
      <c r="K41" s="36">
        <v>70</v>
      </c>
      <c r="L41" s="36">
        <v>0</v>
      </c>
      <c r="M41" s="36">
        <v>80.5</v>
      </c>
      <c r="N41" s="36">
        <v>80.5</v>
      </c>
      <c r="O41" s="36">
        <v>80.5</v>
      </c>
      <c r="P41" s="30">
        <v>0</v>
      </c>
      <c r="Q41" s="14">
        <f t="shared" si="0"/>
        <v>63.583333333333336</v>
      </c>
    </row>
    <row r="42" spans="2:17" ht="15.75" x14ac:dyDescent="0.25">
      <c r="B42" s="18">
        <f t="shared" si="1"/>
        <v>34</v>
      </c>
      <c r="C42" s="34" t="s">
        <v>93</v>
      </c>
      <c r="D42" s="60" t="s">
        <v>127</v>
      </c>
      <c r="E42" s="61" t="s">
        <v>127</v>
      </c>
      <c r="F42" s="61" t="s">
        <v>127</v>
      </c>
      <c r="G42" s="61" t="s">
        <v>127</v>
      </c>
      <c r="H42" s="61" t="s">
        <v>127</v>
      </c>
      <c r="I42" s="62" t="s">
        <v>127</v>
      </c>
      <c r="J42" s="36">
        <v>72.5</v>
      </c>
      <c r="K42" s="36">
        <v>87.5</v>
      </c>
      <c r="L42" s="36">
        <v>78</v>
      </c>
      <c r="M42" s="36">
        <v>88</v>
      </c>
      <c r="N42" s="36">
        <v>88</v>
      </c>
      <c r="O42" s="36">
        <v>88</v>
      </c>
      <c r="P42" s="30">
        <v>0</v>
      </c>
      <c r="Q42" s="14">
        <f t="shared" si="0"/>
        <v>83.666666666666671</v>
      </c>
    </row>
    <row r="43" spans="2:17" x14ac:dyDescent="0.25">
      <c r="B43" s="18">
        <f t="shared" si="1"/>
        <v>35</v>
      </c>
      <c r="C43" s="18"/>
      <c r="D43" s="56"/>
      <c r="E43" s="56"/>
      <c r="F43" s="56"/>
      <c r="G43" s="56"/>
      <c r="H43" s="56"/>
      <c r="I43" s="56"/>
      <c r="J43" s="19"/>
      <c r="K43" s="30"/>
      <c r="L43" s="30"/>
      <c r="M43" s="30"/>
      <c r="N43" s="30"/>
      <c r="O43" s="30"/>
      <c r="P43" s="30"/>
      <c r="Q43" s="14">
        <f t="shared" ref="Q43:Q48" si="2">SUM(J43:P43)/7</f>
        <v>0</v>
      </c>
    </row>
    <row r="44" spans="2:17" x14ac:dyDescent="0.25">
      <c r="B44" s="18">
        <f t="shared" si="1"/>
        <v>36</v>
      </c>
      <c r="C44" s="18"/>
      <c r="D44" s="56"/>
      <c r="E44" s="56"/>
      <c r="F44" s="56"/>
      <c r="G44" s="56"/>
      <c r="H44" s="56"/>
      <c r="I44" s="56"/>
      <c r="J44" s="19"/>
      <c r="K44" s="30"/>
      <c r="L44" s="30"/>
      <c r="M44" s="30"/>
      <c r="N44" s="30"/>
      <c r="O44" s="30"/>
      <c r="P44" s="30"/>
      <c r="Q44" s="14">
        <f t="shared" si="2"/>
        <v>0</v>
      </c>
    </row>
    <row r="45" spans="2:17" x14ac:dyDescent="0.25">
      <c r="B45" s="18">
        <f t="shared" si="1"/>
        <v>37</v>
      </c>
      <c r="C45" s="9"/>
      <c r="D45" s="56"/>
      <c r="E45" s="56"/>
      <c r="F45" s="56"/>
      <c r="G45" s="56"/>
      <c r="H45" s="56"/>
      <c r="I45" s="56"/>
      <c r="J45" s="19"/>
      <c r="K45" s="30"/>
      <c r="L45" s="30"/>
      <c r="M45" s="30"/>
      <c r="N45" s="30"/>
      <c r="O45" s="30"/>
      <c r="P45" s="30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56"/>
      <c r="E46" s="56"/>
      <c r="F46" s="56"/>
      <c r="G46" s="56"/>
      <c r="H46" s="56"/>
      <c r="I46" s="56"/>
      <c r="J46" s="19"/>
      <c r="K46" s="30"/>
      <c r="L46" s="30"/>
      <c r="M46" s="30"/>
      <c r="N46" s="30"/>
      <c r="O46" s="30"/>
      <c r="P46" s="30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56"/>
      <c r="E47" s="56"/>
      <c r="F47" s="56"/>
      <c r="G47" s="56"/>
      <c r="H47" s="56"/>
      <c r="I47" s="56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56"/>
      <c r="E48" s="56"/>
      <c r="F48" s="56"/>
      <c r="G48" s="56"/>
      <c r="H48" s="56"/>
      <c r="I48" s="56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6"/>
      <c r="E49" s="56"/>
      <c r="F49" s="56"/>
      <c r="G49" s="56"/>
      <c r="H49" s="56"/>
      <c r="I49" s="56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6"/>
      <c r="E50" s="56"/>
      <c r="F50" s="56"/>
      <c r="G50" s="56"/>
      <c r="H50" s="56"/>
      <c r="I50" s="56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6"/>
      <c r="E51" s="56"/>
      <c r="F51" s="56"/>
      <c r="G51" s="56"/>
      <c r="H51" s="56"/>
      <c r="I51" s="56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6"/>
      <c r="E52" s="56"/>
      <c r="F52" s="56"/>
      <c r="G52" s="56"/>
      <c r="H52" s="56"/>
      <c r="I52" s="56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40"/>
      <c r="D54" s="40"/>
      <c r="E54" s="17"/>
      <c r="H54" s="44" t="s">
        <v>19</v>
      </c>
      <c r="I54" s="44"/>
      <c r="J54" s="23">
        <f>COUNTIF(J9:J53,"&gt;=70")</f>
        <v>26</v>
      </c>
      <c r="K54" s="23">
        <f t="shared" ref="K54:P54" si="4">COUNTIF(K9:K53,"&gt;=70")</f>
        <v>28</v>
      </c>
      <c r="L54" s="23">
        <f t="shared" si="4"/>
        <v>26</v>
      </c>
      <c r="M54" s="23">
        <f t="shared" si="4"/>
        <v>25</v>
      </c>
      <c r="N54" s="23">
        <f t="shared" si="4"/>
        <v>23</v>
      </c>
      <c r="O54" s="23">
        <f t="shared" si="4"/>
        <v>25</v>
      </c>
      <c r="P54" s="23">
        <f t="shared" si="4"/>
        <v>0</v>
      </c>
      <c r="Q54" s="27">
        <f t="shared" ref="Q54" si="5">COUNTIF(Q9:Q48,"&gt;=70")</f>
        <v>15</v>
      </c>
    </row>
    <row r="55" spans="2:17" x14ac:dyDescent="0.25">
      <c r="C55" s="40"/>
      <c r="D55" s="40"/>
      <c r="E55" s="21"/>
      <c r="H55" s="45" t="s">
        <v>20</v>
      </c>
      <c r="I55" s="45"/>
      <c r="J55" s="24">
        <f>COUNTIF(J9:J53,"&lt;70")</f>
        <v>8</v>
      </c>
      <c r="K55" s="24">
        <f t="shared" ref="K55:Q55" si="6">COUNTIF(K9:K53,"&lt;70")</f>
        <v>6</v>
      </c>
      <c r="L55" s="24">
        <f t="shared" si="6"/>
        <v>8</v>
      </c>
      <c r="M55" s="24">
        <f t="shared" si="6"/>
        <v>9</v>
      </c>
      <c r="N55" s="24">
        <f t="shared" si="6"/>
        <v>11</v>
      </c>
      <c r="O55" s="24">
        <f t="shared" si="6"/>
        <v>9</v>
      </c>
      <c r="P55" s="24">
        <f t="shared" si="6"/>
        <v>34</v>
      </c>
      <c r="Q55" s="24">
        <f t="shared" si="6"/>
        <v>30</v>
      </c>
    </row>
    <row r="56" spans="2:17" x14ac:dyDescent="0.25">
      <c r="C56" s="40"/>
      <c r="D56" s="40"/>
      <c r="E56" s="40"/>
      <c r="H56" s="45" t="s">
        <v>21</v>
      </c>
      <c r="I56" s="45"/>
      <c r="J56" s="24">
        <f>COUNT(J9:J53)</f>
        <v>34</v>
      </c>
      <c r="K56" s="24">
        <f t="shared" ref="K56:Q56" si="7">COUNT(K9:K53)</f>
        <v>34</v>
      </c>
      <c r="L56" s="24">
        <f t="shared" si="7"/>
        <v>34</v>
      </c>
      <c r="M56" s="24">
        <f t="shared" si="7"/>
        <v>34</v>
      </c>
      <c r="N56" s="24">
        <f t="shared" si="7"/>
        <v>34</v>
      </c>
      <c r="O56" s="24">
        <f t="shared" si="7"/>
        <v>34</v>
      </c>
      <c r="P56" s="24">
        <f t="shared" si="7"/>
        <v>34</v>
      </c>
      <c r="Q56" s="24">
        <f t="shared" si="7"/>
        <v>45</v>
      </c>
    </row>
    <row r="57" spans="2:17" x14ac:dyDescent="0.25">
      <c r="C57" s="40"/>
      <c r="D57" s="40"/>
      <c r="E57" s="17"/>
      <c r="F57" s="12"/>
      <c r="H57" s="46" t="s">
        <v>16</v>
      </c>
      <c r="I57" s="46"/>
      <c r="J57" s="25">
        <f>J54/J56</f>
        <v>0.76470588235294112</v>
      </c>
      <c r="K57" s="26">
        <f t="shared" ref="K57:Q57" si="8">K54/K56</f>
        <v>0.82352941176470584</v>
      </c>
      <c r="L57" s="26">
        <f t="shared" si="8"/>
        <v>0.76470588235294112</v>
      </c>
      <c r="M57" s="26">
        <f t="shared" si="8"/>
        <v>0.73529411764705888</v>
      </c>
      <c r="N57" s="26">
        <f t="shared" si="8"/>
        <v>0.67647058823529416</v>
      </c>
      <c r="O57" s="26">
        <f t="shared" si="8"/>
        <v>0.73529411764705888</v>
      </c>
      <c r="P57" s="26">
        <f t="shared" si="8"/>
        <v>0</v>
      </c>
      <c r="Q57" s="26">
        <f t="shared" si="8"/>
        <v>0.33333333333333331</v>
      </c>
    </row>
    <row r="58" spans="2:17" x14ac:dyDescent="0.25">
      <c r="C58" s="40"/>
      <c r="D58" s="40"/>
      <c r="E58" s="17"/>
      <c r="F58" s="12"/>
      <c r="H58" s="46" t="s">
        <v>17</v>
      </c>
      <c r="I58" s="46"/>
      <c r="J58" s="25">
        <f>J55/J56</f>
        <v>0.23529411764705882</v>
      </c>
      <c r="K58" s="25">
        <f t="shared" ref="K58:Q58" si="9">K55/K56</f>
        <v>0.17647058823529413</v>
      </c>
      <c r="L58" s="26">
        <f t="shared" si="9"/>
        <v>0.23529411764705882</v>
      </c>
      <c r="M58" s="26">
        <f t="shared" si="9"/>
        <v>0.26470588235294118</v>
      </c>
      <c r="N58" s="26">
        <f t="shared" si="9"/>
        <v>0.3235294117647059</v>
      </c>
      <c r="O58" s="26">
        <f t="shared" si="9"/>
        <v>0.26470588235294118</v>
      </c>
      <c r="P58" s="26">
        <f t="shared" si="9"/>
        <v>1</v>
      </c>
      <c r="Q58" s="26">
        <f t="shared" si="9"/>
        <v>0.66666666666666663</v>
      </c>
    </row>
    <row r="59" spans="2:17" x14ac:dyDescent="0.25">
      <c r="C59" s="40"/>
      <c r="D59" s="40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2"/>
  <sheetViews>
    <sheetView tabSelected="1" topLeftCell="A4" zoomScale="118" zoomScaleNormal="118" workbookViewId="0">
      <selection activeCell="S16" sqref="S16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5.7109375" hidden="1" customWidth="1"/>
    <col min="17" max="17" width="8.7109375" customWidth="1"/>
    <col min="18" max="19" width="5.7109375" customWidth="1"/>
  </cols>
  <sheetData>
    <row r="2" spans="2:21" ht="15.75" x14ac:dyDescent="0.25">
      <c r="B2" s="55" t="s"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</row>
    <row r="3" spans="2:21" x14ac:dyDescent="0.25"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20"/>
      <c r="R3" s="20"/>
    </row>
    <row r="4" spans="2:21" x14ac:dyDescent="0.25">
      <c r="C4" t="s">
        <v>0</v>
      </c>
      <c r="D4" s="48" t="s">
        <v>249</v>
      </c>
      <c r="E4" s="48"/>
      <c r="F4" s="48"/>
      <c r="G4" s="48"/>
      <c r="I4" t="s">
        <v>1</v>
      </c>
      <c r="J4" s="49" t="s">
        <v>251</v>
      </c>
      <c r="K4" s="49"/>
      <c r="M4" t="s">
        <v>2</v>
      </c>
      <c r="N4" s="50">
        <v>45099</v>
      </c>
      <c r="O4" s="50"/>
    </row>
    <row r="5" spans="2:21" ht="6.75" customHeight="1" x14ac:dyDescent="0.25">
      <c r="D5" s="6"/>
      <c r="E5" s="6"/>
      <c r="F5" s="6"/>
      <c r="G5" s="6"/>
    </row>
    <row r="6" spans="2:21" x14ac:dyDescent="0.25">
      <c r="C6" t="s">
        <v>3</v>
      </c>
      <c r="D6" s="49" t="s">
        <v>244</v>
      </c>
      <c r="E6" s="49"/>
      <c r="F6" s="49"/>
      <c r="G6" s="49"/>
      <c r="I6" s="41" t="s">
        <v>22</v>
      </c>
      <c r="J6" s="41"/>
      <c r="K6" s="42" t="s">
        <v>246</v>
      </c>
      <c r="L6" s="42"/>
      <c r="M6" s="42"/>
      <c r="N6" s="42"/>
      <c r="O6" s="42"/>
      <c r="P6" s="42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21" ht="18.75" x14ac:dyDescent="0.3">
      <c r="B9" s="18">
        <v>1</v>
      </c>
      <c r="C9" s="33" t="s">
        <v>258</v>
      </c>
      <c r="D9" s="63" t="s">
        <v>252</v>
      </c>
      <c r="E9" s="64" t="s">
        <v>252</v>
      </c>
      <c r="F9" s="64" t="s">
        <v>252</v>
      </c>
      <c r="G9" s="64" t="s">
        <v>252</v>
      </c>
      <c r="H9" s="64" t="s">
        <v>252</v>
      </c>
      <c r="I9" s="65" t="s">
        <v>252</v>
      </c>
      <c r="J9" s="36">
        <v>82</v>
      </c>
      <c r="K9" s="36">
        <v>84.5</v>
      </c>
      <c r="L9" s="28">
        <v>91</v>
      </c>
      <c r="M9" s="28">
        <v>90</v>
      </c>
      <c r="N9" s="36">
        <v>90</v>
      </c>
      <c r="O9" s="36">
        <v>90</v>
      </c>
      <c r="P9" s="28"/>
      <c r="Q9" s="14">
        <f>SUM(J9:P9)/6</f>
        <v>87.916666666666671</v>
      </c>
    </row>
    <row r="10" spans="2:21" ht="18.75" x14ac:dyDescent="0.3">
      <c r="B10" s="18">
        <f>B9+1</f>
        <v>2</v>
      </c>
      <c r="C10" s="33" t="s">
        <v>259</v>
      </c>
      <c r="D10" s="63" t="s">
        <v>253</v>
      </c>
      <c r="E10" s="64" t="s">
        <v>253</v>
      </c>
      <c r="F10" s="64" t="s">
        <v>253</v>
      </c>
      <c r="G10" s="64" t="s">
        <v>253</v>
      </c>
      <c r="H10" s="64" t="s">
        <v>253</v>
      </c>
      <c r="I10" s="65" t="s">
        <v>253</v>
      </c>
      <c r="J10" s="36">
        <v>100</v>
      </c>
      <c r="K10" s="36">
        <v>87.5</v>
      </c>
      <c r="L10" s="36">
        <v>79.5</v>
      </c>
      <c r="M10" s="36">
        <v>83.5</v>
      </c>
      <c r="N10" s="36">
        <v>83.5</v>
      </c>
      <c r="O10" s="36">
        <v>83.5</v>
      </c>
      <c r="P10" s="19"/>
      <c r="Q10" s="14">
        <f t="shared" ref="Q10:Q14" si="0">SUM(J10:P10)/6</f>
        <v>86.25</v>
      </c>
    </row>
    <row r="11" spans="2:21" ht="18.75" x14ac:dyDescent="0.3">
      <c r="B11" s="18">
        <f t="shared" ref="B11:B53" si="1">B10+1</f>
        <v>3</v>
      </c>
      <c r="C11" s="33" t="s">
        <v>260</v>
      </c>
      <c r="D11" s="63" t="s">
        <v>254</v>
      </c>
      <c r="E11" s="64" t="s">
        <v>254</v>
      </c>
      <c r="F11" s="64" t="s">
        <v>254</v>
      </c>
      <c r="G11" s="64" t="s">
        <v>254</v>
      </c>
      <c r="H11" s="64" t="s">
        <v>254</v>
      </c>
      <c r="I11" s="65" t="s">
        <v>254</v>
      </c>
      <c r="J11" s="36">
        <v>75</v>
      </c>
      <c r="K11" s="36">
        <v>84</v>
      </c>
      <c r="L11" s="36">
        <v>86.5</v>
      </c>
      <c r="M11" s="36">
        <v>86</v>
      </c>
      <c r="N11" s="36">
        <v>86</v>
      </c>
      <c r="O11" s="36">
        <v>86</v>
      </c>
      <c r="P11" s="19"/>
      <c r="Q11" s="14">
        <f t="shared" si="0"/>
        <v>83.916666666666671</v>
      </c>
    </row>
    <row r="12" spans="2:21" ht="18.75" x14ac:dyDescent="0.3">
      <c r="B12" s="18">
        <f t="shared" si="1"/>
        <v>4</v>
      </c>
      <c r="C12" s="33" t="s">
        <v>261</v>
      </c>
      <c r="D12" s="63" t="s">
        <v>255</v>
      </c>
      <c r="E12" s="64" t="s">
        <v>255</v>
      </c>
      <c r="F12" s="64" t="s">
        <v>255</v>
      </c>
      <c r="G12" s="64" t="s">
        <v>255</v>
      </c>
      <c r="H12" s="64" t="s">
        <v>255</v>
      </c>
      <c r="I12" s="65" t="s">
        <v>255</v>
      </c>
      <c r="J12" s="36">
        <v>0</v>
      </c>
      <c r="K12" s="36">
        <v>70.5</v>
      </c>
      <c r="L12" s="36">
        <v>72</v>
      </c>
      <c r="M12" s="36">
        <v>70.5</v>
      </c>
      <c r="N12" s="36">
        <v>70.5</v>
      </c>
      <c r="O12" s="36">
        <v>70.5</v>
      </c>
      <c r="P12" s="19"/>
      <c r="Q12" s="14">
        <f t="shared" si="0"/>
        <v>59</v>
      </c>
      <c r="S12" s="67"/>
      <c r="T12" s="67"/>
      <c r="U12" s="67"/>
    </row>
    <row r="13" spans="2:21" ht="18.75" x14ac:dyDescent="0.3">
      <c r="B13" s="18">
        <f t="shared" si="1"/>
        <v>5</v>
      </c>
      <c r="C13" s="33" t="s">
        <v>262</v>
      </c>
      <c r="D13" s="63" t="s">
        <v>256</v>
      </c>
      <c r="E13" s="64" t="s">
        <v>256</v>
      </c>
      <c r="F13" s="64" t="s">
        <v>256</v>
      </c>
      <c r="G13" s="64" t="s">
        <v>256</v>
      </c>
      <c r="H13" s="64" t="s">
        <v>256</v>
      </c>
      <c r="I13" s="65" t="s">
        <v>256</v>
      </c>
      <c r="J13" s="36">
        <v>70.5</v>
      </c>
      <c r="K13" s="36">
        <v>0</v>
      </c>
      <c r="L13" s="36">
        <v>79.5</v>
      </c>
      <c r="M13" s="36">
        <v>74</v>
      </c>
      <c r="N13" s="36">
        <v>74</v>
      </c>
      <c r="O13" s="36">
        <v>74</v>
      </c>
      <c r="P13" s="19"/>
      <c r="Q13" s="14">
        <f t="shared" si="0"/>
        <v>62</v>
      </c>
    </row>
    <row r="14" spans="2:21" ht="18.75" x14ac:dyDescent="0.3">
      <c r="B14" s="18">
        <f t="shared" si="1"/>
        <v>6</v>
      </c>
      <c r="C14" s="33" t="s">
        <v>263</v>
      </c>
      <c r="D14" s="63" t="s">
        <v>257</v>
      </c>
      <c r="E14" s="64" t="s">
        <v>257</v>
      </c>
      <c r="F14" s="64" t="s">
        <v>257</v>
      </c>
      <c r="G14" s="64" t="s">
        <v>257</v>
      </c>
      <c r="H14" s="64" t="s">
        <v>257</v>
      </c>
      <c r="I14" s="65" t="s">
        <v>257</v>
      </c>
      <c r="J14" s="36">
        <v>0</v>
      </c>
      <c r="K14" s="36">
        <v>70.5</v>
      </c>
      <c r="L14" s="36">
        <v>89.5</v>
      </c>
      <c r="M14" s="36">
        <v>70</v>
      </c>
      <c r="N14" s="36">
        <v>79.5</v>
      </c>
      <c r="O14" s="36">
        <v>79.5</v>
      </c>
      <c r="P14" s="19"/>
      <c r="Q14" s="14">
        <f t="shared" si="0"/>
        <v>64.833333333333329</v>
      </c>
    </row>
    <row r="15" spans="2:21" ht="18.75" x14ac:dyDescent="0.3">
      <c r="B15" s="18">
        <f t="shared" si="1"/>
        <v>7</v>
      </c>
      <c r="C15" s="32"/>
      <c r="D15" s="63"/>
      <c r="E15" s="64"/>
      <c r="F15" s="64"/>
      <c r="G15" s="64"/>
      <c r="H15" s="64"/>
      <c r="I15" s="65"/>
      <c r="J15" s="19"/>
      <c r="K15" s="19"/>
      <c r="L15" s="19"/>
      <c r="M15" s="19"/>
      <c r="N15" s="19"/>
      <c r="O15" s="19"/>
      <c r="P15" s="19"/>
      <c r="Q15" s="14">
        <f t="shared" ref="Q15:Q48" si="2">SUM(J15:P15)/7</f>
        <v>0</v>
      </c>
    </row>
    <row r="16" spans="2:21" ht="18.75" x14ac:dyDescent="0.3">
      <c r="B16" s="18">
        <f t="shared" si="1"/>
        <v>8</v>
      </c>
      <c r="C16" s="32"/>
      <c r="D16" s="63"/>
      <c r="E16" s="64"/>
      <c r="F16" s="64"/>
      <c r="G16" s="64"/>
      <c r="H16" s="64"/>
      <c r="I16" s="65"/>
      <c r="J16" s="19"/>
      <c r="K16" s="19"/>
      <c r="L16" s="19"/>
      <c r="M16" s="19"/>
      <c r="N16" s="19"/>
      <c r="O16" s="19"/>
      <c r="P16" s="19"/>
      <c r="Q16" s="14">
        <f t="shared" si="2"/>
        <v>0</v>
      </c>
    </row>
    <row r="17" spans="2:19" ht="18.75" x14ac:dyDescent="0.3">
      <c r="B17" s="18">
        <f t="shared" si="1"/>
        <v>9</v>
      </c>
      <c r="C17" s="32"/>
      <c r="D17" s="63"/>
      <c r="E17" s="64"/>
      <c r="F17" s="64"/>
      <c r="G17" s="64"/>
      <c r="H17" s="64"/>
      <c r="I17" s="65"/>
      <c r="J17" s="19"/>
      <c r="K17" s="19"/>
      <c r="L17" s="19"/>
      <c r="M17" s="19"/>
      <c r="N17" s="19"/>
      <c r="O17" s="19"/>
      <c r="P17" s="19"/>
      <c r="Q17" s="14">
        <f t="shared" si="2"/>
        <v>0</v>
      </c>
    </row>
    <row r="18" spans="2:19" ht="18.75" x14ac:dyDescent="0.3">
      <c r="B18" s="18">
        <f t="shared" si="1"/>
        <v>10</v>
      </c>
      <c r="C18" s="32"/>
      <c r="D18" s="63"/>
      <c r="E18" s="64"/>
      <c r="F18" s="64"/>
      <c r="G18" s="64"/>
      <c r="H18" s="64"/>
      <c r="I18" s="65"/>
      <c r="J18" s="19"/>
      <c r="K18" s="19"/>
      <c r="L18" s="19"/>
      <c r="M18" s="19"/>
      <c r="N18" s="19"/>
      <c r="O18" s="19"/>
      <c r="P18" s="19"/>
      <c r="Q18" s="14">
        <f t="shared" si="2"/>
        <v>0</v>
      </c>
    </row>
    <row r="19" spans="2:19" ht="18.75" x14ac:dyDescent="0.3">
      <c r="B19" s="18">
        <f t="shared" si="1"/>
        <v>11</v>
      </c>
      <c r="C19" s="32"/>
      <c r="D19" s="63"/>
      <c r="E19" s="64"/>
      <c r="F19" s="64"/>
      <c r="G19" s="64"/>
      <c r="H19" s="64"/>
      <c r="I19" s="65"/>
      <c r="J19" s="19"/>
      <c r="K19" s="19"/>
      <c r="L19" s="19"/>
      <c r="M19" s="19"/>
      <c r="N19" s="19"/>
      <c r="O19" s="19"/>
      <c r="P19" s="19"/>
      <c r="Q19" s="14">
        <f t="shared" si="2"/>
        <v>0</v>
      </c>
    </row>
    <row r="20" spans="2:19" ht="18.75" x14ac:dyDescent="0.3">
      <c r="B20" s="18">
        <f t="shared" si="1"/>
        <v>12</v>
      </c>
      <c r="C20" s="32"/>
      <c r="D20" s="63"/>
      <c r="E20" s="64"/>
      <c r="F20" s="64"/>
      <c r="G20" s="64"/>
      <c r="H20" s="64"/>
      <c r="I20" s="65"/>
      <c r="J20" s="19"/>
      <c r="K20" s="19"/>
      <c r="L20" s="19"/>
      <c r="M20" s="19"/>
      <c r="N20" s="19"/>
      <c r="O20" s="19"/>
      <c r="P20" s="19"/>
      <c r="Q20" s="14">
        <f t="shared" si="2"/>
        <v>0</v>
      </c>
    </row>
    <row r="21" spans="2:19" ht="18.75" x14ac:dyDescent="0.3">
      <c r="B21" s="18">
        <f t="shared" si="1"/>
        <v>13</v>
      </c>
      <c r="C21" s="32"/>
      <c r="D21" s="63"/>
      <c r="E21" s="64"/>
      <c r="F21" s="64"/>
      <c r="G21" s="64"/>
      <c r="H21" s="64"/>
      <c r="I21" s="65"/>
      <c r="J21" s="19"/>
      <c r="K21" s="19"/>
      <c r="L21" s="19"/>
      <c r="M21" s="19"/>
      <c r="N21" s="19"/>
      <c r="O21" s="19"/>
      <c r="P21" s="19"/>
      <c r="Q21" s="14">
        <f t="shared" si="2"/>
        <v>0</v>
      </c>
      <c r="S21" s="38"/>
    </row>
    <row r="22" spans="2:19" ht="18.75" x14ac:dyDescent="0.3">
      <c r="B22" s="18">
        <f t="shared" si="1"/>
        <v>14</v>
      </c>
      <c r="C22" s="32"/>
      <c r="D22" s="63"/>
      <c r="E22" s="64"/>
      <c r="F22" s="64"/>
      <c r="G22" s="64"/>
      <c r="H22" s="64"/>
      <c r="I22" s="65"/>
      <c r="J22" s="19"/>
      <c r="K22" s="19"/>
      <c r="L22" s="19"/>
      <c r="M22" s="19"/>
      <c r="N22" s="19"/>
      <c r="O22" s="19"/>
      <c r="P22" s="19"/>
      <c r="Q22" s="14">
        <f t="shared" si="2"/>
        <v>0</v>
      </c>
    </row>
    <row r="23" spans="2:19" ht="18.75" x14ac:dyDescent="0.3">
      <c r="B23" s="18">
        <f t="shared" si="1"/>
        <v>15</v>
      </c>
      <c r="C23" s="32"/>
      <c r="D23" s="63"/>
      <c r="E23" s="64"/>
      <c r="F23" s="64"/>
      <c r="G23" s="64"/>
      <c r="H23" s="64"/>
      <c r="I23" s="65"/>
      <c r="J23" s="19"/>
      <c r="K23" s="19"/>
      <c r="L23" s="19"/>
      <c r="M23" s="19"/>
      <c r="N23" s="19"/>
      <c r="O23" s="19"/>
      <c r="P23" s="19"/>
      <c r="Q23" s="14">
        <f t="shared" si="2"/>
        <v>0</v>
      </c>
    </row>
    <row r="24" spans="2:19" ht="18.75" x14ac:dyDescent="0.3">
      <c r="B24" s="18">
        <f t="shared" si="1"/>
        <v>16</v>
      </c>
      <c r="C24" s="32"/>
      <c r="D24" s="63"/>
      <c r="E24" s="64"/>
      <c r="F24" s="64"/>
      <c r="G24" s="64"/>
      <c r="H24" s="64"/>
      <c r="I24" s="65"/>
      <c r="J24" s="19"/>
      <c r="K24" s="19"/>
      <c r="L24" s="19"/>
      <c r="M24" s="19"/>
      <c r="N24" s="19"/>
      <c r="O24" s="19"/>
      <c r="P24" s="19"/>
      <c r="Q24" s="14">
        <f t="shared" si="2"/>
        <v>0</v>
      </c>
    </row>
    <row r="25" spans="2:19" ht="18.75" x14ac:dyDescent="0.3">
      <c r="B25" s="18">
        <f t="shared" si="1"/>
        <v>17</v>
      </c>
      <c r="C25" s="32"/>
      <c r="D25" s="63"/>
      <c r="E25" s="64"/>
      <c r="F25" s="64"/>
      <c r="G25" s="64"/>
      <c r="H25" s="64"/>
      <c r="I25" s="65"/>
      <c r="J25" s="19"/>
      <c r="K25" s="19"/>
      <c r="L25" s="19"/>
      <c r="M25" s="19"/>
      <c r="N25" s="19"/>
      <c r="O25" s="19"/>
      <c r="P25" s="19"/>
      <c r="Q25" s="14">
        <f t="shared" si="2"/>
        <v>0</v>
      </c>
    </row>
    <row r="26" spans="2:19" ht="18.75" x14ac:dyDescent="0.3">
      <c r="B26" s="18">
        <f t="shared" si="1"/>
        <v>18</v>
      </c>
      <c r="C26" s="32"/>
      <c r="D26" s="63"/>
      <c r="E26" s="64"/>
      <c r="F26" s="64"/>
      <c r="G26" s="64"/>
      <c r="H26" s="64"/>
      <c r="I26" s="65"/>
      <c r="J26" s="19"/>
      <c r="K26" s="19"/>
      <c r="L26" s="19"/>
      <c r="M26" s="19"/>
      <c r="N26" s="19"/>
      <c r="O26" s="19"/>
      <c r="P26" s="19"/>
      <c r="Q26" s="14">
        <f t="shared" si="2"/>
        <v>0</v>
      </c>
    </row>
    <row r="27" spans="2:19" ht="18.75" x14ac:dyDescent="0.3">
      <c r="B27" s="18">
        <f t="shared" si="1"/>
        <v>19</v>
      </c>
      <c r="C27" s="32"/>
      <c r="D27" s="63"/>
      <c r="E27" s="64"/>
      <c r="F27" s="64"/>
      <c r="G27" s="64"/>
      <c r="H27" s="64"/>
      <c r="I27" s="65"/>
      <c r="J27" s="19"/>
      <c r="K27" s="19"/>
      <c r="L27" s="19"/>
      <c r="M27" s="19"/>
      <c r="N27" s="19"/>
      <c r="O27" s="19"/>
      <c r="P27" s="19"/>
      <c r="Q27" s="14">
        <f t="shared" si="2"/>
        <v>0</v>
      </c>
    </row>
    <row r="28" spans="2:19" ht="18.75" x14ac:dyDescent="0.3">
      <c r="B28" s="18">
        <f t="shared" si="1"/>
        <v>20</v>
      </c>
      <c r="C28" s="32"/>
      <c r="D28" s="63"/>
      <c r="E28" s="64"/>
      <c r="F28" s="64"/>
      <c r="G28" s="64"/>
      <c r="H28" s="64"/>
      <c r="I28" s="65"/>
      <c r="J28" s="19"/>
      <c r="K28" s="19"/>
      <c r="L28" s="19"/>
      <c r="M28" s="19"/>
      <c r="N28" s="19"/>
      <c r="O28" s="19"/>
      <c r="P28" s="19"/>
      <c r="Q28" s="14">
        <f t="shared" si="2"/>
        <v>0</v>
      </c>
    </row>
    <row r="29" spans="2:19" ht="18.75" x14ac:dyDescent="0.3">
      <c r="B29" s="18">
        <f t="shared" si="1"/>
        <v>21</v>
      </c>
      <c r="C29" s="32"/>
      <c r="D29" s="63"/>
      <c r="E29" s="64"/>
      <c r="F29" s="64"/>
      <c r="G29" s="64"/>
      <c r="H29" s="64"/>
      <c r="I29" s="65"/>
      <c r="J29" s="19"/>
      <c r="K29" s="19"/>
      <c r="L29" s="19"/>
      <c r="M29" s="19"/>
      <c r="N29" s="19"/>
      <c r="O29" s="19"/>
      <c r="P29" s="19"/>
      <c r="Q29" s="14">
        <f t="shared" si="2"/>
        <v>0</v>
      </c>
    </row>
    <row r="30" spans="2:19" ht="18.75" x14ac:dyDescent="0.3">
      <c r="B30" s="18">
        <f t="shared" si="1"/>
        <v>22</v>
      </c>
      <c r="C30" s="32"/>
      <c r="D30" s="63"/>
      <c r="E30" s="64"/>
      <c r="F30" s="64"/>
      <c r="G30" s="64"/>
      <c r="H30" s="64"/>
      <c r="I30" s="65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9" ht="18.75" x14ac:dyDescent="0.3">
      <c r="B31" s="18">
        <f t="shared" si="1"/>
        <v>23</v>
      </c>
      <c r="C31" s="32"/>
      <c r="D31" s="63"/>
      <c r="E31" s="64"/>
      <c r="F31" s="64"/>
      <c r="G31" s="64"/>
      <c r="H31" s="64"/>
      <c r="I31" s="65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9" ht="18.75" x14ac:dyDescent="0.3">
      <c r="B32" s="18">
        <f t="shared" si="1"/>
        <v>24</v>
      </c>
      <c r="C32" s="32"/>
      <c r="D32" s="63"/>
      <c r="E32" s="64"/>
      <c r="F32" s="64"/>
      <c r="G32" s="64"/>
      <c r="H32" s="64"/>
      <c r="I32" s="65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ht="18.75" x14ac:dyDescent="0.3">
      <c r="B33" s="18">
        <f t="shared" si="1"/>
        <v>25</v>
      </c>
      <c r="C33" s="32"/>
      <c r="D33" s="63"/>
      <c r="E33" s="64"/>
      <c r="F33" s="64"/>
      <c r="G33" s="64"/>
      <c r="H33" s="64"/>
      <c r="I33" s="65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ht="18.75" x14ac:dyDescent="0.3">
      <c r="B34" s="18">
        <f t="shared" si="1"/>
        <v>26</v>
      </c>
      <c r="C34" s="32"/>
      <c r="D34" s="63"/>
      <c r="E34" s="64"/>
      <c r="F34" s="64"/>
      <c r="G34" s="64"/>
      <c r="H34" s="64"/>
      <c r="I34" s="65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ht="18.75" x14ac:dyDescent="0.3">
      <c r="B35" s="18">
        <f t="shared" si="1"/>
        <v>27</v>
      </c>
      <c r="C35" s="32"/>
      <c r="D35" s="63"/>
      <c r="E35" s="64"/>
      <c r="F35" s="64"/>
      <c r="G35" s="64"/>
      <c r="H35" s="64"/>
      <c r="I35" s="65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ht="18.75" x14ac:dyDescent="0.3">
      <c r="B36" s="18">
        <f t="shared" si="1"/>
        <v>28</v>
      </c>
      <c r="C36" s="32"/>
      <c r="D36" s="63"/>
      <c r="E36" s="64"/>
      <c r="F36" s="64"/>
      <c r="G36" s="64"/>
      <c r="H36" s="64"/>
      <c r="I36" s="65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ht="18.75" x14ac:dyDescent="0.3">
      <c r="B37" s="18">
        <f t="shared" si="1"/>
        <v>29</v>
      </c>
      <c r="C37" s="32"/>
      <c r="D37" s="63"/>
      <c r="E37" s="64"/>
      <c r="F37" s="64"/>
      <c r="G37" s="64"/>
      <c r="H37" s="64"/>
      <c r="I37" s="65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ht="18.75" x14ac:dyDescent="0.3">
      <c r="B38" s="18">
        <f t="shared" si="1"/>
        <v>30</v>
      </c>
      <c r="C38" s="32"/>
      <c r="D38" s="63"/>
      <c r="E38" s="64"/>
      <c r="F38" s="64"/>
      <c r="G38" s="64"/>
      <c r="H38" s="64"/>
      <c r="I38" s="65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ht="18.75" x14ac:dyDescent="0.3">
      <c r="B39" s="18">
        <f t="shared" si="1"/>
        <v>31</v>
      </c>
      <c r="C39" s="32"/>
      <c r="D39" s="63"/>
      <c r="E39" s="64"/>
      <c r="F39" s="64"/>
      <c r="G39" s="64"/>
      <c r="H39" s="64"/>
      <c r="I39" s="65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ht="18.75" x14ac:dyDescent="0.3">
      <c r="B40" s="18">
        <f t="shared" si="1"/>
        <v>32</v>
      </c>
      <c r="C40" s="32"/>
      <c r="D40" s="63"/>
      <c r="E40" s="64"/>
      <c r="F40" s="64"/>
      <c r="G40" s="64"/>
      <c r="H40" s="64"/>
      <c r="I40" s="65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ht="18.75" x14ac:dyDescent="0.3">
      <c r="B41" s="18">
        <f t="shared" si="1"/>
        <v>33</v>
      </c>
      <c r="C41" s="32"/>
      <c r="D41" s="63"/>
      <c r="E41" s="64"/>
      <c r="F41" s="64"/>
      <c r="G41" s="64"/>
      <c r="H41" s="64"/>
      <c r="I41" s="65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ht="18.75" x14ac:dyDescent="0.3">
      <c r="B42" s="18">
        <f t="shared" si="1"/>
        <v>34</v>
      </c>
      <c r="C42" s="3"/>
      <c r="D42" s="63"/>
      <c r="E42" s="64"/>
      <c r="F42" s="64"/>
      <c r="G42" s="64"/>
      <c r="H42" s="64"/>
      <c r="I42" s="65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ht="18.75" x14ac:dyDescent="0.3">
      <c r="B43" s="18">
        <f t="shared" si="1"/>
        <v>35</v>
      </c>
      <c r="C43" s="3"/>
      <c r="D43" s="63"/>
      <c r="E43" s="64"/>
      <c r="F43" s="64"/>
      <c r="G43" s="64"/>
      <c r="H43" s="64"/>
      <c r="I43" s="65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ht="18.75" x14ac:dyDescent="0.3">
      <c r="B44" s="18">
        <f t="shared" si="1"/>
        <v>36</v>
      </c>
      <c r="C44" s="31"/>
      <c r="D44" s="63"/>
      <c r="E44" s="64"/>
      <c r="F44" s="64"/>
      <c r="G44" s="64"/>
      <c r="H44" s="64"/>
      <c r="I44" s="65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18">
        <f t="shared" si="1"/>
        <v>37</v>
      </c>
      <c r="C45" s="18"/>
      <c r="D45" s="56"/>
      <c r="E45" s="56"/>
      <c r="F45" s="56"/>
      <c r="G45" s="56"/>
      <c r="H45" s="56"/>
      <c r="I45" s="56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18">
        <f t="shared" si="1"/>
        <v>38</v>
      </c>
      <c r="C46" s="9"/>
      <c r="D46" s="56"/>
      <c r="E46" s="56"/>
      <c r="F46" s="56"/>
      <c r="G46" s="56"/>
      <c r="H46" s="56"/>
      <c r="I46" s="56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18">
        <f t="shared" si="1"/>
        <v>39</v>
      </c>
      <c r="C47" s="9"/>
      <c r="D47" s="56"/>
      <c r="E47" s="56"/>
      <c r="F47" s="56"/>
      <c r="G47" s="56"/>
      <c r="H47" s="56"/>
      <c r="I47" s="56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18">
        <f t="shared" si="1"/>
        <v>40</v>
      </c>
      <c r="C48" s="9"/>
      <c r="D48" s="56"/>
      <c r="E48" s="56"/>
      <c r="F48" s="56"/>
      <c r="G48" s="56"/>
      <c r="H48" s="56"/>
      <c r="I48" s="56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18">
        <f t="shared" si="1"/>
        <v>41</v>
      </c>
      <c r="C49" s="9"/>
      <c r="D49" s="56"/>
      <c r="E49" s="56"/>
      <c r="F49" s="56"/>
      <c r="G49" s="56"/>
      <c r="H49" s="56"/>
      <c r="I49" s="56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>
        <f t="shared" si="1"/>
        <v>42</v>
      </c>
      <c r="C50" s="9"/>
      <c r="D50" s="56"/>
      <c r="E50" s="56"/>
      <c r="F50" s="56"/>
      <c r="G50" s="56"/>
      <c r="H50" s="56"/>
      <c r="I50" s="56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>
        <f t="shared" si="1"/>
        <v>43</v>
      </c>
      <c r="C51" s="9"/>
      <c r="D51" s="56"/>
      <c r="E51" s="56"/>
      <c r="F51" s="56"/>
      <c r="G51" s="56"/>
      <c r="H51" s="56"/>
      <c r="I51" s="56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>
        <f t="shared" si="1"/>
        <v>44</v>
      </c>
      <c r="C52" s="9"/>
      <c r="D52" s="56"/>
      <c r="E52" s="56"/>
      <c r="F52" s="56"/>
      <c r="G52" s="56"/>
      <c r="H52" s="56"/>
      <c r="I52" s="56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>
        <f t="shared" si="1"/>
        <v>45</v>
      </c>
      <c r="C53" s="9"/>
      <c r="D53" s="57"/>
      <c r="E53" s="58"/>
      <c r="F53" s="58"/>
      <c r="G53" s="58"/>
      <c r="H53" s="58"/>
      <c r="I53" s="59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37"/>
      <c r="D54" s="29"/>
      <c r="E54" s="17"/>
      <c r="H54" s="44" t="s">
        <v>19</v>
      </c>
      <c r="I54" s="44"/>
      <c r="J54" s="23">
        <f>COUNTIF(J9:J53,"&gt;=70")</f>
        <v>4</v>
      </c>
      <c r="K54" s="23">
        <f t="shared" ref="K54:P54" si="4">COUNTIF(K9:K53,"&gt;=70")</f>
        <v>5</v>
      </c>
      <c r="L54" s="23">
        <f t="shared" si="4"/>
        <v>6</v>
      </c>
      <c r="M54" s="23">
        <f t="shared" si="4"/>
        <v>6</v>
      </c>
      <c r="N54" s="23">
        <f t="shared" si="4"/>
        <v>6</v>
      </c>
      <c r="O54" s="23">
        <f t="shared" si="4"/>
        <v>6</v>
      </c>
      <c r="P54" s="23">
        <f t="shared" si="4"/>
        <v>0</v>
      </c>
      <c r="Q54" s="27">
        <f t="shared" ref="Q54" si="5">COUNTIF(Q9:Q48,"&gt;=70")</f>
        <v>3</v>
      </c>
    </row>
    <row r="55" spans="2:17" x14ac:dyDescent="0.25">
      <c r="C55" s="29"/>
      <c r="D55" s="29"/>
      <c r="E55" s="21"/>
      <c r="H55" s="45" t="s">
        <v>20</v>
      </c>
      <c r="I55" s="45"/>
      <c r="J55" s="24">
        <f>COUNTIF(J9:J53,"&lt;70")</f>
        <v>2</v>
      </c>
      <c r="K55" s="24">
        <f t="shared" ref="K55:Q55" si="6">COUNTIF(K9:K53,"&lt;70")</f>
        <v>1</v>
      </c>
      <c r="L55" s="24">
        <f t="shared" si="6"/>
        <v>0</v>
      </c>
      <c r="M55" s="24">
        <f t="shared" si="6"/>
        <v>0</v>
      </c>
      <c r="N55" s="24">
        <f t="shared" si="6"/>
        <v>0</v>
      </c>
      <c r="O55" s="24">
        <f t="shared" si="6"/>
        <v>0</v>
      </c>
      <c r="P55" s="24">
        <f t="shared" si="6"/>
        <v>0</v>
      </c>
      <c r="Q55" s="24">
        <f t="shared" si="6"/>
        <v>42</v>
      </c>
    </row>
    <row r="56" spans="2:17" x14ac:dyDescent="0.25">
      <c r="C56" s="29"/>
      <c r="D56" s="29"/>
      <c r="E56" s="29"/>
      <c r="H56" s="45" t="s">
        <v>21</v>
      </c>
      <c r="I56" s="45"/>
      <c r="J56" s="24">
        <f>COUNT(J9:J53)</f>
        <v>6</v>
      </c>
      <c r="K56" s="24">
        <f t="shared" ref="K56:Q56" si="7">COUNT(K9:K53)</f>
        <v>6</v>
      </c>
      <c r="L56" s="24">
        <f t="shared" si="7"/>
        <v>6</v>
      </c>
      <c r="M56" s="24">
        <f t="shared" si="7"/>
        <v>6</v>
      </c>
      <c r="N56" s="24">
        <f t="shared" si="7"/>
        <v>6</v>
      </c>
      <c r="O56" s="24">
        <f t="shared" si="7"/>
        <v>6</v>
      </c>
      <c r="P56" s="24">
        <f t="shared" si="7"/>
        <v>0</v>
      </c>
      <c r="Q56" s="24">
        <f t="shared" si="7"/>
        <v>45</v>
      </c>
    </row>
    <row r="57" spans="2:17" x14ac:dyDescent="0.25">
      <c r="C57" s="29"/>
      <c r="D57" s="29"/>
      <c r="E57" s="17"/>
      <c r="F57" s="12"/>
      <c r="H57" s="46" t="s">
        <v>16</v>
      </c>
      <c r="I57" s="46"/>
      <c r="J57" s="25">
        <f>J54/J56</f>
        <v>0.66666666666666663</v>
      </c>
      <c r="K57" s="26">
        <f t="shared" ref="K57:Q57" si="8">K54/K56</f>
        <v>0.83333333333333337</v>
      </c>
      <c r="L57" s="26">
        <f t="shared" si="8"/>
        <v>1</v>
      </c>
      <c r="M57" s="26">
        <f t="shared" si="8"/>
        <v>1</v>
      </c>
      <c r="N57" s="26">
        <f t="shared" si="8"/>
        <v>1</v>
      </c>
      <c r="O57" s="26">
        <f t="shared" si="8"/>
        <v>1</v>
      </c>
      <c r="P57" s="26" t="e">
        <f t="shared" si="8"/>
        <v>#DIV/0!</v>
      </c>
      <c r="Q57" s="26">
        <f t="shared" si="8"/>
        <v>6.6666666666666666E-2</v>
      </c>
    </row>
    <row r="58" spans="2:17" x14ac:dyDescent="0.25">
      <c r="C58" s="29"/>
      <c r="D58" s="29"/>
      <c r="E58" s="17"/>
      <c r="F58" s="12"/>
      <c r="H58" s="46" t="s">
        <v>17</v>
      </c>
      <c r="I58" s="46"/>
      <c r="J58" s="25">
        <f>J55/J56</f>
        <v>0.33333333333333331</v>
      </c>
      <c r="K58" s="25">
        <f t="shared" ref="K58:Q58" si="9">K55/K56</f>
        <v>0.16666666666666666</v>
      </c>
      <c r="L58" s="26">
        <f t="shared" si="9"/>
        <v>0</v>
      </c>
      <c r="M58" s="26">
        <f t="shared" si="9"/>
        <v>0</v>
      </c>
      <c r="N58" s="26">
        <f t="shared" si="9"/>
        <v>0</v>
      </c>
      <c r="O58" s="26">
        <f t="shared" si="9"/>
        <v>0</v>
      </c>
      <c r="P58" s="26" t="e">
        <f t="shared" si="9"/>
        <v>#DIV/0!</v>
      </c>
      <c r="Q58" s="26">
        <f t="shared" si="9"/>
        <v>0.93333333333333335</v>
      </c>
    </row>
    <row r="59" spans="2:17" x14ac:dyDescent="0.25">
      <c r="C59" s="29"/>
      <c r="D59" s="29"/>
      <c r="E59" s="21"/>
      <c r="F59" s="12"/>
    </row>
    <row r="60" spans="2:17" x14ac:dyDescent="0.25">
      <c r="C60" s="29"/>
      <c r="D60" s="17"/>
      <c r="E60" s="21"/>
      <c r="F60" s="12"/>
    </row>
    <row r="61" spans="2:17" x14ac:dyDescent="0.25">
      <c r="C61" s="17"/>
      <c r="J61" s="47"/>
      <c r="K61" s="47"/>
      <c r="L61" s="47"/>
      <c r="M61" s="47"/>
      <c r="N61" s="47"/>
      <c r="O61" s="47"/>
      <c r="P61" s="47"/>
    </row>
    <row r="62" spans="2:17" x14ac:dyDescent="0.25">
      <c r="J62" s="39" t="s">
        <v>18</v>
      </c>
      <c r="K62" s="39"/>
      <c r="L62" s="39"/>
      <c r="M62" s="39"/>
      <c r="N62" s="39"/>
      <c r="O62" s="39"/>
      <c r="P62" s="39"/>
    </row>
  </sheetData>
  <mergeCells count="61">
    <mergeCell ref="H58:I58"/>
    <mergeCell ref="J61:P61"/>
    <mergeCell ref="J62:P62"/>
    <mergeCell ref="H55:I55"/>
    <mergeCell ref="H56:I56"/>
    <mergeCell ref="H57:I57"/>
    <mergeCell ref="D50:I50"/>
    <mergeCell ref="D51:I51"/>
    <mergeCell ref="D52:I52"/>
    <mergeCell ref="D53:I53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Home</cp:lastModifiedBy>
  <cp:lastPrinted>2023-03-21T15:13:53Z</cp:lastPrinted>
  <dcterms:created xsi:type="dcterms:W3CDTF">2023-03-14T19:16:59Z</dcterms:created>
  <dcterms:modified xsi:type="dcterms:W3CDTF">2009-01-01T07:47:52Z</dcterms:modified>
</cp:coreProperties>
</file>