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IIND\2023\2023_1\"/>
    </mc:Choice>
  </mc:AlternateContent>
  <xr:revisionPtr revIDLastSave="0" documentId="13_ncr:1_{360CB0E1-D3A9-4CEE-A1E9-64E26CA7C8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01A IO1" sheetId="1" r:id="rId1"/>
    <sheet name="601A SM" sheetId="3" r:id="rId2"/>
    <sheet name="601A SIM" sheetId="4" r:id="rId3"/>
    <sheet name="601B SIM" sheetId="5" r:id="rId4"/>
    <sheet name="801B AUT_IND" sheetId="6" r:id="rId5"/>
    <sheet name="801B DISEÑO" sheetId="7" r:id="rId6"/>
    <sheet name="FINAL" sheetId="2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4" l="1"/>
  <c r="J49" i="4"/>
  <c r="J52" i="5"/>
  <c r="J50" i="5"/>
  <c r="K52" i="7"/>
  <c r="K51" i="7"/>
  <c r="K50" i="7"/>
  <c r="K52" i="6" l="1"/>
  <c r="K51" i="6"/>
  <c r="K50" i="6"/>
  <c r="B18" i="4" l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J56" i="7" l="1"/>
  <c r="J52" i="7"/>
  <c r="J50" i="7"/>
  <c r="J52" i="6"/>
  <c r="J50" i="6"/>
  <c r="Q9" i="6"/>
  <c r="Q47" i="7" l="1"/>
  <c r="P52" i="7"/>
  <c r="O52" i="7"/>
  <c r="N52" i="7"/>
  <c r="M52" i="7"/>
  <c r="L52" i="7"/>
  <c r="P51" i="7"/>
  <c r="O51" i="7"/>
  <c r="N51" i="7"/>
  <c r="M51" i="7"/>
  <c r="L51" i="7"/>
  <c r="J51" i="7"/>
  <c r="P50" i="7"/>
  <c r="P53" i="7" s="1"/>
  <c r="O50" i="7"/>
  <c r="N50" i="7"/>
  <c r="M50" i="7"/>
  <c r="L50" i="7"/>
  <c r="L53" i="7" s="1"/>
  <c r="Q48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P52" i="6"/>
  <c r="O52" i="6"/>
  <c r="N52" i="6"/>
  <c r="M52" i="6"/>
  <c r="L52" i="6"/>
  <c r="P51" i="6"/>
  <c r="P54" i="6" s="1"/>
  <c r="O51" i="6"/>
  <c r="O54" i="6" s="1"/>
  <c r="N51" i="6"/>
  <c r="M51" i="6"/>
  <c r="L51" i="6"/>
  <c r="L54" i="6" s="1"/>
  <c r="J51" i="6"/>
  <c r="J54" i="6" s="1"/>
  <c r="P50" i="6"/>
  <c r="P53" i="6" s="1"/>
  <c r="O50" i="6"/>
  <c r="O53" i="6" s="1"/>
  <c r="N50" i="6"/>
  <c r="N53" i="6" s="1"/>
  <c r="M50" i="6"/>
  <c r="L50" i="6"/>
  <c r="L53" i="6" s="1"/>
  <c r="J53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P52" i="5"/>
  <c r="O52" i="5"/>
  <c r="N52" i="5"/>
  <c r="M52" i="5"/>
  <c r="L52" i="5"/>
  <c r="K52" i="5"/>
  <c r="P51" i="5"/>
  <c r="P54" i="5" s="1"/>
  <c r="O51" i="5"/>
  <c r="N51" i="5"/>
  <c r="M51" i="5"/>
  <c r="M54" i="5" s="1"/>
  <c r="L51" i="5"/>
  <c r="L54" i="5" s="1"/>
  <c r="K51" i="5"/>
  <c r="K54" i="5" s="1"/>
  <c r="J51" i="5"/>
  <c r="P50" i="5"/>
  <c r="P53" i="5" s="1"/>
  <c r="O50" i="5"/>
  <c r="O53" i="5" s="1"/>
  <c r="N50" i="5"/>
  <c r="M50" i="5"/>
  <c r="M53" i="5" s="1"/>
  <c r="L50" i="5"/>
  <c r="L53" i="5" s="1"/>
  <c r="K50" i="5"/>
  <c r="K53" i="5" s="1"/>
  <c r="Q48" i="5"/>
  <c r="Q47" i="5"/>
  <c r="Q46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10" i="4"/>
  <c r="B11" i="4" s="1"/>
  <c r="B12" i="4" s="1"/>
  <c r="B13" i="4" s="1"/>
  <c r="B14" i="4" s="1"/>
  <c r="B15" i="4" s="1"/>
  <c r="B16" i="4" s="1"/>
  <c r="B17" i="4" s="1"/>
  <c r="P51" i="4"/>
  <c r="O51" i="4"/>
  <c r="N51" i="4"/>
  <c r="M51" i="4"/>
  <c r="L51" i="4"/>
  <c r="K51" i="4"/>
  <c r="P50" i="4"/>
  <c r="O50" i="4"/>
  <c r="N50" i="4"/>
  <c r="M50" i="4"/>
  <c r="L50" i="4"/>
  <c r="K50" i="4"/>
  <c r="P49" i="4"/>
  <c r="P52" i="4" s="1"/>
  <c r="O49" i="4"/>
  <c r="O52" i="4" s="1"/>
  <c r="N49" i="4"/>
  <c r="N52" i="4" s="1"/>
  <c r="M49" i="4"/>
  <c r="L49" i="4"/>
  <c r="L52" i="4" s="1"/>
  <c r="K49" i="4"/>
  <c r="K52" i="4" s="1"/>
  <c r="Q47" i="4"/>
  <c r="Q45" i="4"/>
  <c r="Q11" i="4"/>
  <c r="Q10" i="4"/>
  <c r="J30" i="3"/>
  <c r="Q28" i="3"/>
  <c r="Q24" i="3"/>
  <c r="J23" i="3"/>
  <c r="J21" i="3"/>
  <c r="J20" i="3"/>
  <c r="Q20" i="3" s="1"/>
  <c r="J18" i="3"/>
  <c r="J17" i="3"/>
  <c r="Q16" i="3"/>
  <c r="Q12" i="3"/>
  <c r="P52" i="3"/>
  <c r="O52" i="3"/>
  <c r="N52" i="3"/>
  <c r="M52" i="3"/>
  <c r="L52" i="3"/>
  <c r="K52" i="3"/>
  <c r="P51" i="3"/>
  <c r="P54" i="3" s="1"/>
  <c r="O51" i="3"/>
  <c r="N51" i="3"/>
  <c r="M51" i="3"/>
  <c r="L51" i="3"/>
  <c r="L54" i="3" s="1"/>
  <c r="K51" i="3"/>
  <c r="P50" i="3"/>
  <c r="P53" i="3" s="1"/>
  <c r="O50" i="3"/>
  <c r="O53" i="3" s="1"/>
  <c r="N50" i="3"/>
  <c r="N53" i="3" s="1"/>
  <c r="M50" i="3"/>
  <c r="L50" i="3"/>
  <c r="L53" i="3" s="1"/>
  <c r="K50" i="3"/>
  <c r="K53" i="3" s="1"/>
  <c r="J50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7" i="3"/>
  <c r="Q26" i="3"/>
  <c r="Q25" i="3"/>
  <c r="Q23" i="3"/>
  <c r="Q22" i="3"/>
  <c r="Q21" i="3"/>
  <c r="Q19" i="3"/>
  <c r="Q18" i="3"/>
  <c r="Q17" i="3"/>
  <c r="Q15" i="3"/>
  <c r="Q14" i="3"/>
  <c r="Q13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D4" i="2"/>
  <c r="J4" i="2"/>
  <c r="K6" i="2"/>
  <c r="D6" i="2"/>
  <c r="Q10" i="1"/>
  <c r="J10" i="2" s="1"/>
  <c r="K10" i="2" s="1"/>
  <c r="Q11" i="1"/>
  <c r="J11" i="2" s="1"/>
  <c r="K11" i="2" s="1"/>
  <c r="Q12" i="1"/>
  <c r="J12" i="2" s="1"/>
  <c r="Q13" i="1"/>
  <c r="J13" i="2" s="1"/>
  <c r="Q14" i="1"/>
  <c r="J14" i="2" s="1"/>
  <c r="K14" i="2" s="1"/>
  <c r="Q15" i="1"/>
  <c r="J15" i="2" s="1"/>
  <c r="Q16" i="1"/>
  <c r="J16" i="2" s="1"/>
  <c r="Q17" i="1"/>
  <c r="J17" i="2" s="1"/>
  <c r="K17" i="2" s="1"/>
  <c r="Q18" i="1"/>
  <c r="J18" i="2" s="1"/>
  <c r="K18" i="2" s="1"/>
  <c r="Q19" i="1"/>
  <c r="J19" i="2" s="1"/>
  <c r="Q20" i="1"/>
  <c r="J20" i="2" s="1"/>
  <c r="K20" i="2" s="1"/>
  <c r="Q21" i="1"/>
  <c r="J21" i="2" s="1"/>
  <c r="K21" i="2" s="1"/>
  <c r="Q22" i="1"/>
  <c r="J22" i="2" s="1"/>
  <c r="K22" i="2" s="1"/>
  <c r="Q23" i="1"/>
  <c r="J23" i="2" s="1"/>
  <c r="K23" i="2" s="1"/>
  <c r="Q24" i="1"/>
  <c r="J24" i="2" s="1"/>
  <c r="K24" i="2" s="1"/>
  <c r="Q25" i="1"/>
  <c r="J25" i="2" s="1"/>
  <c r="K25" i="2" s="1"/>
  <c r="Q26" i="1"/>
  <c r="J26" i="2" s="1"/>
  <c r="K26" i="2" s="1"/>
  <c r="Q27" i="1"/>
  <c r="J27" i="2" s="1"/>
  <c r="Q28" i="1"/>
  <c r="J28" i="2" s="1"/>
  <c r="K28" i="2" s="1"/>
  <c r="Q29" i="1"/>
  <c r="Q30" i="1"/>
  <c r="J30" i="2" s="1"/>
  <c r="K30" i="2" s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9" i="1"/>
  <c r="J9" i="2" s="1"/>
  <c r="K9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K53" i="1" s="1"/>
  <c r="L50" i="1"/>
  <c r="L53" i="1" s="1"/>
  <c r="M50" i="1"/>
  <c r="M53" i="1" s="1"/>
  <c r="N50" i="1"/>
  <c r="N53" i="1" s="1"/>
  <c r="O50" i="1"/>
  <c r="O53" i="1" s="1"/>
  <c r="P50" i="1"/>
  <c r="P53" i="1" s="1"/>
  <c r="J52" i="1"/>
  <c r="J51" i="1"/>
  <c r="J50" i="1"/>
  <c r="K53" i="6" l="1"/>
  <c r="K54" i="6"/>
  <c r="J54" i="5"/>
  <c r="N54" i="5"/>
  <c r="Q52" i="5"/>
  <c r="J53" i="5"/>
  <c r="N53" i="5"/>
  <c r="O54" i="5"/>
  <c r="O54" i="3"/>
  <c r="J51" i="3"/>
  <c r="N54" i="6"/>
  <c r="K54" i="7"/>
  <c r="O54" i="7"/>
  <c r="K53" i="7"/>
  <c r="O53" i="7"/>
  <c r="L54" i="7"/>
  <c r="P54" i="7"/>
  <c r="Q52" i="7"/>
  <c r="B20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M53" i="7"/>
  <c r="J54" i="7"/>
  <c r="N54" i="7"/>
  <c r="M54" i="7"/>
  <c r="J53" i="7"/>
  <c r="N53" i="7"/>
  <c r="Q50" i="7"/>
  <c r="Q51" i="7"/>
  <c r="Q51" i="6"/>
  <c r="M54" i="6"/>
  <c r="M53" i="6"/>
  <c r="Q52" i="6"/>
  <c r="Q50" i="6"/>
  <c r="Q50" i="5"/>
  <c r="Q53" i="5" s="1"/>
  <c r="Q51" i="5"/>
  <c r="Q54" i="5" s="1"/>
  <c r="N53" i="4"/>
  <c r="L53" i="4"/>
  <c r="P53" i="4"/>
  <c r="K53" i="4"/>
  <c r="O53" i="4"/>
  <c r="Q51" i="4"/>
  <c r="M53" i="4"/>
  <c r="M52" i="4"/>
  <c r="J50" i="4"/>
  <c r="Q9" i="3"/>
  <c r="Q52" i="3" s="1"/>
  <c r="J52" i="3"/>
  <c r="K54" i="3"/>
  <c r="M54" i="3"/>
  <c r="M53" i="3"/>
  <c r="N54" i="3"/>
  <c r="Q51" i="3"/>
  <c r="K27" i="2"/>
  <c r="J29" i="2"/>
  <c r="K29" i="2" s="1"/>
  <c r="N54" i="1"/>
  <c r="P54" i="1"/>
  <c r="L54" i="1"/>
  <c r="O54" i="1"/>
  <c r="K54" i="1"/>
  <c r="J53" i="1"/>
  <c r="M54" i="1"/>
  <c r="J54" i="1"/>
  <c r="Q51" i="1"/>
  <c r="Q50" i="1"/>
  <c r="Q52" i="1"/>
  <c r="B10" i="1"/>
  <c r="Q53" i="7" l="1"/>
  <c r="Q50" i="3"/>
  <c r="Q53" i="3" s="1"/>
  <c r="J54" i="3"/>
  <c r="Q53" i="6"/>
  <c r="Q54" i="7"/>
  <c r="Q54" i="6"/>
  <c r="Q50" i="4"/>
  <c r="Q53" i="4" s="1"/>
  <c r="Q49" i="4"/>
  <c r="Q52" i="4" s="1"/>
  <c r="J52" i="4"/>
  <c r="J53" i="4"/>
  <c r="Q54" i="3"/>
  <c r="J53" i="3"/>
  <c r="J51" i="2"/>
  <c r="J50" i="2"/>
  <c r="J52" i="2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/>
  <c r="Q53" i="1"/>
  <c r="J53" i="2" l="1"/>
  <c r="J54" i="2"/>
</calcChain>
</file>

<file path=xl/sharedStrings.xml><?xml version="1.0" encoding="utf-8"?>
<sst xmlns="http://schemas.openxmlformats.org/spreadsheetml/2006/main" count="552" uniqueCount="277">
  <si>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</si>
  <si>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</si>
  <si>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</si>
  <si>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</si>
  <si>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</si>
  <si>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</si>
  <si>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</si>
  <si>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</si>
  <si>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</si>
  <si>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</si>
  <si>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</si>
  <si>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</si>
  <si>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</si>
  <si>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</si>
  <si>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</si>
  <si>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</si>
  <si>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</si>
  <si>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</si>
  <si>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</si>
  <si>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</si>
  <si>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</si>
  <si>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</si>
  <si>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</si>
  <si>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</si>
  <si>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</si>
  <si>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</si>
  <si>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ARAGUZ CHONTAL BRIANT SAID</t>
  </si>
  <si>
    <t>191U0560</t>
  </si>
  <si>
    <t>191U0562</t>
  </si>
  <si>
    <t>BARRERA LOPEZ JOSE MANUEL</t>
  </si>
  <si>
    <t>191U0567</t>
  </si>
  <si>
    <t>CERVANTES ESPINOZA IRENE</t>
  </si>
  <si>
    <t>181U0027</t>
  </si>
  <si>
    <t>CHONTAL TOTO ALEXIS ROLDAN</t>
  </si>
  <si>
    <t>191U0569</t>
  </si>
  <si>
    <t>DOMINGUEZ GARCIA INGRID</t>
  </si>
  <si>
    <t>191U0574</t>
  </si>
  <si>
    <t>JUAREZ PABA ALDAIR DE JESUS</t>
  </si>
  <si>
    <t>191U0575</t>
  </si>
  <si>
    <t>LAZARO MEZO MIGUEL ANGEL</t>
  </si>
  <si>
    <t>191U0577</t>
  </si>
  <si>
    <t>LUCHO CHONTAL AYLIN JULYSSA</t>
  </si>
  <si>
    <t>191U0578</t>
  </si>
  <si>
    <t>MALDONADO NAPE SUA LIZETH</t>
  </si>
  <si>
    <t>191U0579</t>
  </si>
  <si>
    <t>MARTINEZ ARIAS JESUS HUMBERTO</t>
  </si>
  <si>
    <t>191U0581</t>
  </si>
  <si>
    <t>MELLADO ARRES ALEXIS</t>
  </si>
  <si>
    <t>191U0584</t>
  </si>
  <si>
    <t>PALOMEC CHACHA ANIBAL DE JESUS</t>
  </si>
  <si>
    <t>191U0587</t>
  </si>
  <si>
    <t>PRADO GARCIA JUAN MANUEL</t>
  </si>
  <si>
    <t>191U0589</t>
  </si>
  <si>
    <t>RAMIREZ ALVARADO VIVIANA</t>
  </si>
  <si>
    <t>191U0590</t>
  </si>
  <si>
    <t>RAMON ALFONSO JANETTE</t>
  </si>
  <si>
    <t>191U0591</t>
  </si>
  <si>
    <t>RODRIGUEZ PAZ YAZMIN</t>
  </si>
  <si>
    <t>191U0594</t>
  </si>
  <si>
    <t>ROQUE JUAREZ MARCOS</t>
  </si>
  <si>
    <t>191U0653</t>
  </si>
  <si>
    <t>XOLO SANCHEZ WILLIAM</t>
  </si>
  <si>
    <t>HIPOLITO GARCIA ALEXIS ENRIQUE</t>
  </si>
  <si>
    <t xml:space="preserve">191U0683 </t>
  </si>
  <si>
    <t>ALBAÑIL DOMINGUEZ ANGEL DE JESUS</t>
  </si>
  <si>
    <t>MARTINEZ ZARATE LEONOR</t>
  </si>
  <si>
    <t>FEBRERO-JULIO 2023</t>
  </si>
  <si>
    <t>MC. CARLOS MARTINEZ GALAN</t>
  </si>
  <si>
    <t>221U0823</t>
  </si>
  <si>
    <t xml:space="preserve">BALDERAS GAYOSSO GUSTAVO </t>
  </si>
  <si>
    <t>191U0682</t>
  </si>
  <si>
    <t>221U0826</t>
  </si>
  <si>
    <t xml:space="preserve">211U0067 </t>
  </si>
  <si>
    <t>AGUILAR GOMEZ GERMAN</t>
  </si>
  <si>
    <t xml:space="preserve">211U0599 </t>
  </si>
  <si>
    <t>ANTEMATE AREVALO RAFAEL DE JESUS</t>
  </si>
  <si>
    <t xml:space="preserve">211U0068 </t>
  </si>
  <si>
    <t>ANTEMATE VELASCO LIZBETH</t>
  </si>
  <si>
    <t xml:space="preserve">211U0070 </t>
  </si>
  <si>
    <t>BELLI ARRES MADAI CONCEPCION</t>
  </si>
  <si>
    <t xml:space="preserve">211U0071 </t>
  </si>
  <si>
    <t>CAMPOS GABINO RODRIGO</t>
  </si>
  <si>
    <t xml:space="preserve">211U0073 </t>
  </si>
  <si>
    <t>CARVAJAL BAXIN ROSA YAMILET</t>
  </si>
  <si>
    <t xml:space="preserve">211U0075 </t>
  </si>
  <si>
    <t>CHAPOL PONCIANO ROSA ISELA</t>
  </si>
  <si>
    <t xml:space="preserve">211U0081 </t>
  </si>
  <si>
    <t>CRUZ DOMINGUEZ IRVIN</t>
  </si>
  <si>
    <t xml:space="preserve">211U0083 </t>
  </si>
  <si>
    <t>CRUZ MARCIAL LILIANA ARLET</t>
  </si>
  <si>
    <t xml:space="preserve">211U0086 </t>
  </si>
  <si>
    <t>FRANCO ALONSO ABRIL AMAYRANI</t>
  </si>
  <si>
    <t xml:space="preserve">211U0092 </t>
  </si>
  <si>
    <t>LLANOS CHIPOL FRIDA SOFIA</t>
  </si>
  <si>
    <t xml:space="preserve">211U0093 </t>
  </si>
  <si>
    <t>LOPEZ COTA KATHYA NINEL</t>
  </si>
  <si>
    <t xml:space="preserve">211U0095 </t>
  </si>
  <si>
    <t>MARTINEZ AGUIRRE IVETT MONTSERRAT</t>
  </si>
  <si>
    <t xml:space="preserve">211U0505 </t>
  </si>
  <si>
    <t>MENDOZA MARTINEZ JOSSELIN</t>
  </si>
  <si>
    <t xml:space="preserve">211U0099 </t>
  </si>
  <si>
    <t>MERLIN GARCIA VICTOR MANUEL</t>
  </si>
  <si>
    <t xml:space="preserve">211U0105 </t>
  </si>
  <si>
    <t>ORTIZ MORALES MANUEL ALEJANDRO</t>
  </si>
  <si>
    <t xml:space="preserve">211U0109 </t>
  </si>
  <si>
    <t>PUCHETA PUCHETA CESAR YERAY</t>
  </si>
  <si>
    <t xml:space="preserve">211U0114 </t>
  </si>
  <si>
    <t>RIOS CADENA MARIA JOSE</t>
  </si>
  <si>
    <t xml:space="preserve">211U0121 </t>
  </si>
  <si>
    <t>TOTO CHAMPALA IDANIA RUBI</t>
  </si>
  <si>
    <t xml:space="preserve">211U0123 </t>
  </si>
  <si>
    <t>URIETA MARTINEZ KARINA</t>
  </si>
  <si>
    <t>INVESTIGACION DE OPERACIONES I</t>
  </si>
  <si>
    <t>401A</t>
  </si>
  <si>
    <t xml:space="preserve">201U0006 </t>
  </si>
  <si>
    <t>ANTELE DOMINGUEZ PABLO AKARY</t>
  </si>
  <si>
    <t xml:space="preserve">201U0007 </t>
  </si>
  <si>
    <t>ATAXCA CAGAL EVELYN</t>
  </si>
  <si>
    <t xml:space="preserve">201U0008 </t>
  </si>
  <si>
    <t>CAPORAL ANDRADE LUIS RODOLFO</t>
  </si>
  <si>
    <t xml:space="preserve">201U0010 </t>
  </si>
  <si>
    <t>CHAGALA CORDOBA ARLET</t>
  </si>
  <si>
    <t xml:space="preserve">191U0018 </t>
  </si>
  <si>
    <t xml:space="preserve">CHIGUIL HERNANDEZ JOSE EDUARDO </t>
  </si>
  <si>
    <t xml:space="preserve">201U0013 </t>
  </si>
  <si>
    <t>CHIPOL POLITO EDUARDO</t>
  </si>
  <si>
    <t xml:space="preserve">201U0017 </t>
  </si>
  <si>
    <t>CRUZ SOSA LUIS FELIPE</t>
  </si>
  <si>
    <t xml:space="preserve">201U0021 </t>
  </si>
  <si>
    <t>GORGONIO COBAXIN KAREN LIZBETH</t>
  </si>
  <si>
    <t xml:space="preserve">201U0023 </t>
  </si>
  <si>
    <t>GUERRERO LEAL ANGELA ZUJEY</t>
  </si>
  <si>
    <t xml:space="preserve">201U0024 </t>
  </si>
  <si>
    <t>HERNANDEZ CAIXBA LUIS ALBERTO</t>
  </si>
  <si>
    <t xml:space="preserve">201U0025 </t>
  </si>
  <si>
    <t>HERNANDEZ DOMINGUEZ CARLOS ALBERTO</t>
  </si>
  <si>
    <t xml:space="preserve">201U0028 </t>
  </si>
  <si>
    <t>HERRERA PEREZ CARLOS ALBERTO</t>
  </si>
  <si>
    <t xml:space="preserve">201U0030 </t>
  </si>
  <si>
    <t>JAUREGUI SERRANO JULIANA</t>
  </si>
  <si>
    <t xml:space="preserve">201U0032 </t>
  </si>
  <si>
    <t>MALDONADO SEBA EDUARDO</t>
  </si>
  <si>
    <t xml:space="preserve">201U0034 </t>
  </si>
  <si>
    <t>MARTINEZ GOLPE ALESSANDRA</t>
  </si>
  <si>
    <t xml:space="preserve">201U0035 </t>
  </si>
  <si>
    <t>MARTINEZ MARIN FRANCISCO JAVIER</t>
  </si>
  <si>
    <t xml:space="preserve">201U0409 </t>
  </si>
  <si>
    <t>MIL LINARES EMMANUEL DE JESUS</t>
  </si>
  <si>
    <t xml:space="preserve">201U0042 </t>
  </si>
  <si>
    <t>PEREZ VAZQUEZ JAQUELIN</t>
  </si>
  <si>
    <t xml:space="preserve">201U0044 </t>
  </si>
  <si>
    <t>PUCHETA MARCIAL NORA JOSEFINA</t>
  </si>
  <si>
    <t xml:space="preserve">201U0045 </t>
  </si>
  <si>
    <t>QUINO PAEZ ISAIAS</t>
  </si>
  <si>
    <t xml:space="preserve">201U0049 </t>
  </si>
  <si>
    <t>TOLEN ARREZ CITLALY</t>
  </si>
  <si>
    <t xml:space="preserve">201U0053 </t>
  </si>
  <si>
    <t>VELASCO HERRERA MANUEL OCTAVIO</t>
  </si>
  <si>
    <t xml:space="preserve">201U0413 </t>
  </si>
  <si>
    <t>VERDEJO ORTIZ JOSE SANTIAGO</t>
  </si>
  <si>
    <t>SISTEMAS DE MANUFACTURA</t>
  </si>
  <si>
    <t>601A</t>
  </si>
  <si>
    <t>SIMULACION</t>
  </si>
  <si>
    <t xml:space="preserve">191U0005 </t>
  </si>
  <si>
    <t xml:space="preserve">ANDRADE COTA KEVIN </t>
  </si>
  <si>
    <t xml:space="preserve">191U0012 </t>
  </si>
  <si>
    <t>CADENA IBARRA DAVID ELIAM</t>
  </si>
  <si>
    <t xml:space="preserve">191U0021 </t>
  </si>
  <si>
    <t>CHIPOL SEBA VICTOR EDUARDO</t>
  </si>
  <si>
    <t xml:space="preserve">191U0030 </t>
  </si>
  <si>
    <t>ESCUDERO ESCOBAR MADAY DEL CARMEN</t>
  </si>
  <si>
    <t xml:space="preserve">191U0038 </t>
  </si>
  <si>
    <t>IXTEPAN CHIGUIL ELISA MARIEL</t>
  </si>
  <si>
    <t xml:space="preserve">191U0051 </t>
  </si>
  <si>
    <t>MORENO LLUCHO ERICK DE JESUS</t>
  </si>
  <si>
    <t xml:space="preserve">181U0078 </t>
  </si>
  <si>
    <t>SANCHEZ HERNANDEZ ALEJANDRO DE JESUS</t>
  </si>
  <si>
    <t xml:space="preserve">181U0086 </t>
  </si>
  <si>
    <t>TOGA TEOBA MISAEL</t>
  </si>
  <si>
    <t xml:space="preserve">191U0074 </t>
  </si>
  <si>
    <t>TOME ALVARADO JORGE LUIS</t>
  </si>
  <si>
    <t xml:space="preserve">181U0092 </t>
  </si>
  <si>
    <t>VELASCO DOMINGUEZ DAYSI GUADALUPE</t>
  </si>
  <si>
    <t>COBIX TEXNA JULIO CESAR</t>
  </si>
  <si>
    <t>601B</t>
  </si>
  <si>
    <t xml:space="preserve">201U0011 </t>
  </si>
  <si>
    <t>CHAGALA LUCHO ISIS IMELDA</t>
  </si>
  <si>
    <t xml:space="preserve">201U0012 </t>
  </si>
  <si>
    <t>CHAGALA MARTINEZ MARCOS</t>
  </si>
  <si>
    <t>CHIGUIL HERNANDEZ EDUARDO MANUEL</t>
  </si>
  <si>
    <t xml:space="preserve">191U0023 </t>
  </si>
  <si>
    <t xml:space="preserve">201U0020 </t>
  </si>
  <si>
    <t>GARCÍA REYES KARLA PAOLA</t>
  </si>
  <si>
    <t xml:space="preserve">201U0022 </t>
  </si>
  <si>
    <t>GOXCON XOLOT GERARDO</t>
  </si>
  <si>
    <t xml:space="preserve">191U0034 </t>
  </si>
  <si>
    <t>GUTIERREZ ARRES HEVER DE JESUS</t>
  </si>
  <si>
    <t xml:space="preserve">201U0033 </t>
  </si>
  <si>
    <t>MARCIAL FABIAN JOSELYN</t>
  </si>
  <si>
    <t xml:space="preserve">201U0520 </t>
  </si>
  <si>
    <t>ORGANISTA BELLI EDWIN</t>
  </si>
  <si>
    <t xml:space="preserve">181U0067 </t>
  </si>
  <si>
    <t xml:space="preserve">PITALUA RAMIREZ JAVIER </t>
  </si>
  <si>
    <t xml:space="preserve">201U0048 </t>
  </si>
  <si>
    <t>TENORIO TEMICH ROCIO ABIGAIL</t>
  </si>
  <si>
    <t xml:space="preserve">181U0084 </t>
  </si>
  <si>
    <t>TEOBAL CORTES MARIANA DEL CARMEN</t>
  </si>
  <si>
    <t xml:space="preserve">201U0054 </t>
  </si>
  <si>
    <t>VILLEGAS IXTEPAN EDER DE JESUS</t>
  </si>
  <si>
    <t xml:space="preserve">201U0055 </t>
  </si>
  <si>
    <t>XALA RIVEROL GREYS KAROL</t>
  </si>
  <si>
    <t xml:space="preserve">191U0085 </t>
  </si>
  <si>
    <t>XOLO TOTO BLANCA ESTELA</t>
  </si>
  <si>
    <t xml:space="preserve">191U0003 </t>
  </si>
  <si>
    <t>ALVARES MIXTEGA DALIA ADAMARY</t>
  </si>
  <si>
    <t>ANDRADE COTA KEVIN</t>
  </si>
  <si>
    <t xml:space="preserve">191U0006 </t>
  </si>
  <si>
    <t>ANTELE MACHUCHO FRANCISCO ANTONIO</t>
  </si>
  <si>
    <t xml:space="preserve">191U0008 </t>
  </si>
  <si>
    <t>ARGUDIN PONCE MELANY STEFANIA</t>
  </si>
  <si>
    <t xml:space="preserve">191U0011 </t>
  </si>
  <si>
    <t>BRAVO CADENA ALEJANDRO</t>
  </si>
  <si>
    <t xml:space="preserve">191U0014 </t>
  </si>
  <si>
    <t>CANO PUCHETA CRISTIAN JHOVANI</t>
  </si>
  <si>
    <t xml:space="preserve">191U0015 </t>
  </si>
  <si>
    <t>CAPORAL COSME ANGELES NALLELY</t>
  </si>
  <si>
    <t xml:space="preserve">191U0660 </t>
  </si>
  <si>
    <t>CASTILLO MANTILLA MAXIMILIANO</t>
  </si>
  <si>
    <t xml:space="preserve">191U0027 </t>
  </si>
  <si>
    <t xml:space="preserve">DOMINGUEZ ESCRIBANO OSWALDO </t>
  </si>
  <si>
    <t xml:space="preserve">191U0031 </t>
  </si>
  <si>
    <t xml:space="preserve">FIGUEROA MARTINEZ ROBERTO DE JESUS </t>
  </si>
  <si>
    <t xml:space="preserve">GUTIERREZ ARRES HEVER DE JESUS </t>
  </si>
  <si>
    <t xml:space="preserve">191U0036 </t>
  </si>
  <si>
    <t>ISIDORO DOMINGUEZ MONSERRAT</t>
  </si>
  <si>
    <t xml:space="preserve">191U0037 </t>
  </si>
  <si>
    <t>IXBA LEAL JOSE CARLOS</t>
  </si>
  <si>
    <t xml:space="preserve">191U0042 </t>
  </si>
  <si>
    <t>MALAGA TOTO LEONARDO ANDRES</t>
  </si>
  <si>
    <t xml:space="preserve">191U0049 </t>
  </si>
  <si>
    <t>MIXTEGA VILLAVICENCIO DAYRON DE JESUS</t>
  </si>
  <si>
    <t>MORENO LUCHO ERICK DE JESUS</t>
  </si>
  <si>
    <t xml:space="preserve">191U0057 </t>
  </si>
  <si>
    <t>PAVA LEO ANA MERCEDES</t>
  </si>
  <si>
    <t xml:space="preserve">191U0058 </t>
  </si>
  <si>
    <t>PEREZ LOZADA REBEKA</t>
  </si>
  <si>
    <t xml:space="preserve">191U0059 </t>
  </si>
  <si>
    <t>PIO OLIVERA DIEGO DE JESUS</t>
  </si>
  <si>
    <t xml:space="preserve">191U0063 </t>
  </si>
  <si>
    <t>REYES GALINDO LEONEL DE JESUS</t>
  </si>
  <si>
    <t xml:space="preserve">191U0066 </t>
  </si>
  <si>
    <t>ROJAS BERDON CESAR ENRIQUE</t>
  </si>
  <si>
    <t xml:space="preserve">191U0068 </t>
  </si>
  <si>
    <t>ROSADO SOSME DIANA LIZBETH</t>
  </si>
  <si>
    <t xml:space="preserve">191U0073 </t>
  </si>
  <si>
    <t>TEMICH CHIGO MELQUIADES</t>
  </si>
  <si>
    <t xml:space="preserve">191U0075 </t>
  </si>
  <si>
    <t>TORRES ARTIGAS JOSE MANUEL</t>
  </si>
  <si>
    <t xml:space="preserve">191U0077 </t>
  </si>
  <si>
    <t>USCANGA CISNEROS MERLE ALEJANDRA</t>
  </si>
  <si>
    <t xml:space="preserve">191U0078 </t>
  </si>
  <si>
    <t>VARGAS MINQUIZ VICTOR MANUEL</t>
  </si>
  <si>
    <t xml:space="preserve">191U0079 </t>
  </si>
  <si>
    <t>VELASCO AMADOR EDER MIGUEL</t>
  </si>
  <si>
    <t xml:space="preserve">191U0081 </t>
  </si>
  <si>
    <t>VILLEGAS TEPOX ODED YAZMIN</t>
  </si>
  <si>
    <t xml:space="preserve">191U0082 </t>
  </si>
  <si>
    <t>XALA LUCHO MARIA JOSE</t>
  </si>
  <si>
    <t xml:space="preserve">191U0083 </t>
  </si>
  <si>
    <t>XALANDA QUEZADA HUMBERTO</t>
  </si>
  <si>
    <t xml:space="preserve">191U0084 </t>
  </si>
  <si>
    <t>XIGUIL ALFONSIN MOISES</t>
  </si>
  <si>
    <t xml:space="preserve">191U0086 </t>
  </si>
  <si>
    <t>XOLOT DIEZ LIZZARASSU</t>
  </si>
  <si>
    <t>AUTOMATIZACION INDUSTRIAL</t>
  </si>
  <si>
    <t>DISEÑO E INGENIERIA ASISTIDO POR COMP.</t>
  </si>
  <si>
    <t>801B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</si>
</sst>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0000"/>
      <name val="CourierNew"/>
    </font>
    <font>
      <sz val="8"/>
      <color rgb="FF000000"/>
      <name val="Helvetica"/>
    </font>
    <font>
      <sz val="8"/>
      <color rgb="FF000000"/>
      <name val="Arial"/>
      <family val="2"/>
    </font>
    <font>
      <sz val="8"/>
      <color rgb="FF000000"/>
      <name val="Courier New"/>
      <family val="3"/>
    </font>
    <font>
      <sz val="8"/>
      <name val="Courier New"/>
      <family val="3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6" fillId="0" borderId="1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F6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tabSelected="1" topLeftCell="A40" workbookViewId="0">
      <selection activeCell="N4" sqref="N4:O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"/>
      <c r="R2" s="3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112</v>
      </c>
      <c r="E4" s="38"/>
      <c r="F4" s="38"/>
      <c r="G4" s="38"/>
      <c r="I4" t="s">
        <v>1</v>
      </c>
      <c r="J4" s="28" t="s">
        <v>113</v>
      </c>
      <c r="K4" s="28"/>
      <c r="M4" t="s">
        <v>2</v>
      </c>
      <c r="N4" s="39">
        <v>45049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40" t="s">
        <v>66</v>
      </c>
      <c r="E6" s="40"/>
      <c r="F6" s="40"/>
      <c r="G6" s="40"/>
      <c r="I6" s="27" t="s">
        <v>22</v>
      </c>
      <c r="J6" s="27"/>
      <c r="K6" s="40" t="s">
        <v>67</v>
      </c>
      <c r="L6" s="40"/>
      <c r="M6" s="40"/>
      <c r="N6" s="40"/>
      <c r="O6" s="40"/>
      <c r="P6" s="40"/>
    </row>
    <row r="7" spans="2:18" ht="11.25" customHeight="1"/>
    <row r="8" spans="2:18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21" t="s">
        <v>72</v>
      </c>
      <c r="D9" s="29" t="s">
        <v>73</v>
      </c>
      <c r="E9" s="29"/>
      <c r="F9" s="29"/>
      <c r="G9" s="29"/>
      <c r="H9" s="29"/>
      <c r="I9" s="29"/>
      <c r="J9" s="5">
        <v>74</v>
      </c>
      <c r="K9" s="5"/>
      <c r="L9" s="5"/>
      <c r="M9" s="5"/>
      <c r="N9" s="5"/>
      <c r="O9" s="5"/>
      <c r="P9" s="5"/>
      <c r="Q9" s="19">
        <f>SUM(J9:M9)/4</f>
        <v>18.5</v>
      </c>
    </row>
    <row r="10" spans="2:18" ht="15" customHeight="1">
      <c r="B10" s="7">
        <f>B9+1</f>
        <v>2</v>
      </c>
      <c r="C10" s="21" t="s">
        <v>74</v>
      </c>
      <c r="D10" s="29" t="s">
        <v>75</v>
      </c>
      <c r="E10" s="29"/>
      <c r="F10" s="29"/>
      <c r="G10" s="29"/>
      <c r="H10" s="29"/>
      <c r="I10" s="29"/>
      <c r="J10" s="5">
        <v>74</v>
      </c>
      <c r="K10" s="5"/>
      <c r="L10" s="5"/>
      <c r="M10" s="5"/>
      <c r="N10" s="5"/>
      <c r="O10" s="5"/>
      <c r="P10" s="5"/>
      <c r="Q10" s="19">
        <f t="shared" ref="Q10:Q48" si="0">SUM(J10:M10)/4</f>
        <v>18.5</v>
      </c>
    </row>
    <row r="11" spans="2:18" ht="15" customHeight="1">
      <c r="B11" s="7">
        <f t="shared" ref="B11:B12" si="1">B10+1</f>
        <v>3</v>
      </c>
      <c r="C11" s="21" t="s">
        <v>76</v>
      </c>
      <c r="D11" s="29" t="s">
        <v>77</v>
      </c>
      <c r="E11" s="29"/>
      <c r="F11" s="29"/>
      <c r="G11" s="29"/>
      <c r="H11" s="29"/>
      <c r="I11" s="29"/>
      <c r="J11" s="5">
        <v>0</v>
      </c>
      <c r="K11" s="5"/>
      <c r="L11" s="5"/>
      <c r="M11" s="5"/>
      <c r="N11" s="5"/>
      <c r="O11" s="5"/>
      <c r="P11" s="5"/>
      <c r="Q11" s="19">
        <f t="shared" si="0"/>
        <v>0</v>
      </c>
    </row>
    <row r="12" spans="2:18" ht="15" customHeight="1">
      <c r="B12" s="7">
        <f t="shared" si="1"/>
        <v>4</v>
      </c>
      <c r="C12" s="21" t="s">
        <v>78</v>
      </c>
      <c r="D12" s="29" t="s">
        <v>79</v>
      </c>
      <c r="E12" s="29"/>
      <c r="F12" s="29"/>
      <c r="G12" s="29"/>
      <c r="H12" s="29"/>
      <c r="I12" s="29"/>
      <c r="J12" s="5">
        <v>75</v>
      </c>
      <c r="K12" s="5"/>
      <c r="L12" s="5"/>
      <c r="M12" s="5"/>
      <c r="N12" s="5"/>
      <c r="O12" s="5"/>
      <c r="P12" s="5"/>
      <c r="Q12" s="19">
        <f t="shared" si="0"/>
        <v>18.75</v>
      </c>
    </row>
    <row r="13" spans="2:18" ht="15" customHeight="1">
      <c r="B13" s="7">
        <f t="shared" ref="B13:B48" si="2">B12+1</f>
        <v>5</v>
      </c>
      <c r="C13" s="21" t="s">
        <v>80</v>
      </c>
      <c r="D13" s="29" t="s">
        <v>81</v>
      </c>
      <c r="E13" s="29"/>
      <c r="F13" s="29"/>
      <c r="G13" s="29"/>
      <c r="H13" s="29"/>
      <c r="I13" s="29"/>
      <c r="J13" s="5">
        <v>75</v>
      </c>
      <c r="K13" s="5"/>
      <c r="L13" s="5"/>
      <c r="M13" s="5"/>
      <c r="N13" s="5"/>
      <c r="O13" s="5"/>
      <c r="P13" s="5"/>
      <c r="Q13" s="19">
        <f t="shared" si="0"/>
        <v>18.75</v>
      </c>
    </row>
    <row r="14" spans="2:18" ht="15" customHeight="1">
      <c r="B14" s="7">
        <f t="shared" si="2"/>
        <v>6</v>
      </c>
      <c r="C14" s="21" t="s">
        <v>82</v>
      </c>
      <c r="D14" s="29" t="s">
        <v>83</v>
      </c>
      <c r="E14" s="29"/>
      <c r="F14" s="29"/>
      <c r="G14" s="29"/>
      <c r="H14" s="29"/>
      <c r="I14" s="29"/>
      <c r="J14" s="5">
        <v>74</v>
      </c>
      <c r="K14" s="5"/>
      <c r="L14" s="5"/>
      <c r="M14" s="5"/>
      <c r="N14" s="5"/>
      <c r="O14" s="5"/>
      <c r="P14" s="5"/>
      <c r="Q14" s="19">
        <f t="shared" si="0"/>
        <v>18.5</v>
      </c>
    </row>
    <row r="15" spans="2:18" ht="15" customHeight="1">
      <c r="B15" s="7">
        <f t="shared" si="2"/>
        <v>7</v>
      </c>
      <c r="C15" s="21" t="s">
        <v>84</v>
      </c>
      <c r="D15" s="29" t="s">
        <v>85</v>
      </c>
      <c r="E15" s="29"/>
      <c r="F15" s="29"/>
      <c r="G15" s="29"/>
      <c r="H15" s="29"/>
      <c r="I15" s="29"/>
      <c r="J15" s="5">
        <v>70</v>
      </c>
      <c r="K15" s="5"/>
      <c r="L15" s="5"/>
      <c r="M15" s="5"/>
      <c r="N15" s="5"/>
      <c r="O15" s="5"/>
      <c r="P15" s="5"/>
      <c r="Q15" s="19">
        <f t="shared" si="0"/>
        <v>17.5</v>
      </c>
    </row>
    <row r="16" spans="2:18" ht="15" customHeight="1">
      <c r="B16" s="7">
        <f t="shared" si="2"/>
        <v>8</v>
      </c>
      <c r="C16" s="21" t="s">
        <v>86</v>
      </c>
      <c r="D16" s="29" t="s">
        <v>87</v>
      </c>
      <c r="E16" s="29"/>
      <c r="F16" s="29"/>
      <c r="G16" s="29"/>
      <c r="H16" s="29"/>
      <c r="I16" s="29"/>
      <c r="J16" s="5">
        <v>74</v>
      </c>
      <c r="K16" s="5"/>
      <c r="L16" s="5"/>
      <c r="M16" s="5"/>
      <c r="N16" s="5"/>
      <c r="O16" s="5"/>
      <c r="P16" s="5"/>
      <c r="Q16" s="19">
        <f t="shared" si="0"/>
        <v>18.5</v>
      </c>
    </row>
    <row r="17" spans="2:17" ht="15" customHeight="1">
      <c r="B17" s="7">
        <f t="shared" si="2"/>
        <v>9</v>
      </c>
      <c r="C17" s="21" t="s">
        <v>88</v>
      </c>
      <c r="D17" s="46" t="s">
        <v>89</v>
      </c>
      <c r="E17" s="46"/>
      <c r="F17" s="46"/>
      <c r="G17" s="46"/>
      <c r="H17" s="46"/>
      <c r="I17" s="46"/>
      <c r="J17" s="5">
        <v>74</v>
      </c>
      <c r="K17" s="5"/>
      <c r="L17" s="5"/>
      <c r="M17" s="5"/>
      <c r="N17" s="5"/>
      <c r="O17" s="5"/>
      <c r="P17" s="5"/>
      <c r="Q17" s="19">
        <f t="shared" si="0"/>
        <v>18.5</v>
      </c>
    </row>
    <row r="18" spans="2:17" ht="15" customHeight="1">
      <c r="B18" s="7">
        <f t="shared" si="2"/>
        <v>10</v>
      </c>
      <c r="C18" s="21" t="s">
        <v>90</v>
      </c>
      <c r="D18" s="29" t="s">
        <v>91</v>
      </c>
      <c r="E18" s="29"/>
      <c r="F18" s="29"/>
      <c r="G18" s="29"/>
      <c r="H18" s="29"/>
      <c r="I18" s="29"/>
      <c r="J18" s="5">
        <v>70</v>
      </c>
      <c r="K18" s="5"/>
      <c r="L18" s="5"/>
      <c r="M18" s="5"/>
      <c r="N18" s="5"/>
      <c r="O18" s="5"/>
      <c r="P18" s="5"/>
      <c r="Q18" s="19">
        <f t="shared" si="0"/>
        <v>17.5</v>
      </c>
    </row>
    <row r="19" spans="2:17" ht="15" customHeight="1">
      <c r="B19" s="7">
        <f t="shared" si="2"/>
        <v>11</v>
      </c>
      <c r="C19" s="21" t="s">
        <v>92</v>
      </c>
      <c r="D19" s="29" t="s">
        <v>93</v>
      </c>
      <c r="E19" s="29"/>
      <c r="F19" s="29"/>
      <c r="G19" s="29"/>
      <c r="H19" s="29"/>
      <c r="I19" s="29"/>
      <c r="J19" s="5">
        <v>75</v>
      </c>
      <c r="K19" s="5"/>
      <c r="L19" s="5"/>
      <c r="M19" s="5"/>
      <c r="N19" s="5"/>
      <c r="O19" s="5"/>
      <c r="P19" s="5"/>
      <c r="Q19" s="19">
        <f t="shared" si="0"/>
        <v>18.75</v>
      </c>
    </row>
    <row r="20" spans="2:17" ht="15" customHeight="1">
      <c r="B20" s="7">
        <f t="shared" si="2"/>
        <v>12</v>
      </c>
      <c r="C20" s="21" t="s">
        <v>94</v>
      </c>
      <c r="D20" s="29" t="s">
        <v>95</v>
      </c>
      <c r="E20" s="29"/>
      <c r="F20" s="29"/>
      <c r="G20" s="29"/>
      <c r="H20" s="29"/>
      <c r="I20" s="29"/>
      <c r="J20" s="5">
        <v>77</v>
      </c>
      <c r="K20" s="5"/>
      <c r="L20" s="5"/>
      <c r="M20" s="5"/>
      <c r="N20" s="5"/>
      <c r="O20" s="5"/>
      <c r="P20" s="5"/>
      <c r="Q20" s="19">
        <f t="shared" si="0"/>
        <v>19.25</v>
      </c>
    </row>
    <row r="21" spans="2:17" ht="15" customHeight="1">
      <c r="B21" s="7">
        <f t="shared" si="2"/>
        <v>13</v>
      </c>
      <c r="C21" s="21" t="s">
        <v>96</v>
      </c>
      <c r="D21" s="29" t="s">
        <v>97</v>
      </c>
      <c r="E21" s="29"/>
      <c r="F21" s="29"/>
      <c r="G21" s="29"/>
      <c r="H21" s="29"/>
      <c r="I21" s="29"/>
      <c r="J21" s="5">
        <v>70</v>
      </c>
      <c r="K21" s="5"/>
      <c r="L21" s="5"/>
      <c r="M21" s="5"/>
      <c r="N21" s="5"/>
      <c r="O21" s="5"/>
      <c r="P21" s="5"/>
      <c r="Q21" s="19">
        <f t="shared" si="0"/>
        <v>17.5</v>
      </c>
    </row>
    <row r="22" spans="2:17" ht="15" customHeight="1">
      <c r="B22" s="7">
        <f t="shared" si="2"/>
        <v>14</v>
      </c>
      <c r="C22" s="21" t="s">
        <v>98</v>
      </c>
      <c r="D22" s="29" t="s">
        <v>99</v>
      </c>
      <c r="E22" s="29"/>
      <c r="F22" s="29"/>
      <c r="G22" s="29"/>
      <c r="H22" s="29"/>
      <c r="I22" s="29"/>
      <c r="J22" s="5">
        <v>74</v>
      </c>
      <c r="K22" s="5"/>
      <c r="L22" s="5"/>
      <c r="M22" s="5"/>
      <c r="N22" s="5"/>
      <c r="O22" s="5"/>
      <c r="P22" s="5"/>
      <c r="Q22" s="19">
        <f t="shared" si="0"/>
        <v>18.5</v>
      </c>
    </row>
    <row r="23" spans="2:17" ht="15" customHeight="1">
      <c r="B23" s="7">
        <f t="shared" si="2"/>
        <v>15</v>
      </c>
      <c r="C23" s="21" t="s">
        <v>100</v>
      </c>
      <c r="D23" s="29" t="s">
        <v>101</v>
      </c>
      <c r="E23" s="29"/>
      <c r="F23" s="29"/>
      <c r="G23" s="29"/>
      <c r="H23" s="29"/>
      <c r="I23" s="29"/>
      <c r="J23" s="5">
        <v>70</v>
      </c>
      <c r="K23" s="5"/>
      <c r="L23" s="5"/>
      <c r="M23" s="5"/>
      <c r="N23" s="5"/>
      <c r="O23" s="5"/>
      <c r="P23" s="5"/>
      <c r="Q23" s="19">
        <f t="shared" si="0"/>
        <v>17.5</v>
      </c>
    </row>
    <row r="24" spans="2:17" ht="15" customHeight="1">
      <c r="B24" s="7">
        <f t="shared" si="2"/>
        <v>16</v>
      </c>
      <c r="C24" s="21" t="s">
        <v>102</v>
      </c>
      <c r="D24" s="29" t="s">
        <v>103</v>
      </c>
      <c r="E24" s="29"/>
      <c r="F24" s="29"/>
      <c r="G24" s="29"/>
      <c r="H24" s="29"/>
      <c r="I24" s="29"/>
      <c r="J24" s="5">
        <v>75</v>
      </c>
      <c r="K24" s="5"/>
      <c r="L24" s="5"/>
      <c r="M24" s="5"/>
      <c r="N24" s="5"/>
      <c r="O24" s="5"/>
      <c r="P24" s="5"/>
      <c r="Q24" s="19">
        <f t="shared" si="0"/>
        <v>18.75</v>
      </c>
    </row>
    <row r="25" spans="2:17" ht="15" customHeight="1">
      <c r="B25" s="7">
        <f t="shared" si="2"/>
        <v>17</v>
      </c>
      <c r="C25" s="21" t="s">
        <v>104</v>
      </c>
      <c r="D25" s="29" t="s">
        <v>105</v>
      </c>
      <c r="E25" s="29"/>
      <c r="F25" s="29"/>
      <c r="G25" s="29"/>
      <c r="H25" s="29"/>
      <c r="I25" s="29"/>
      <c r="J25" s="5">
        <v>74</v>
      </c>
      <c r="K25" s="5"/>
      <c r="L25" s="5"/>
      <c r="M25" s="5"/>
      <c r="N25" s="5"/>
      <c r="O25" s="5"/>
      <c r="P25" s="5"/>
      <c r="Q25" s="19">
        <f t="shared" si="0"/>
        <v>18.5</v>
      </c>
    </row>
    <row r="26" spans="2:17" ht="15" customHeight="1">
      <c r="B26" s="7">
        <f t="shared" si="2"/>
        <v>18</v>
      </c>
      <c r="C26" s="21" t="s">
        <v>106</v>
      </c>
      <c r="D26" s="29" t="s">
        <v>107</v>
      </c>
      <c r="E26" s="29"/>
      <c r="F26" s="29"/>
      <c r="G26" s="29"/>
      <c r="H26" s="29"/>
      <c r="I26" s="29"/>
      <c r="J26" s="5">
        <v>76</v>
      </c>
      <c r="K26" s="5"/>
      <c r="L26" s="5"/>
      <c r="M26" s="5"/>
      <c r="N26" s="5"/>
      <c r="O26" s="5"/>
      <c r="P26" s="5"/>
      <c r="Q26" s="19">
        <f t="shared" si="0"/>
        <v>19</v>
      </c>
    </row>
    <row r="27" spans="2:17" ht="15" customHeight="1">
      <c r="B27" s="7">
        <f t="shared" si="2"/>
        <v>19</v>
      </c>
      <c r="C27" s="21" t="s">
        <v>108</v>
      </c>
      <c r="D27" s="29" t="s">
        <v>109</v>
      </c>
      <c r="E27" s="29"/>
      <c r="F27" s="29"/>
      <c r="G27" s="29"/>
      <c r="H27" s="29"/>
      <c r="I27" s="29"/>
      <c r="J27" s="5">
        <v>74</v>
      </c>
      <c r="K27" s="5"/>
      <c r="L27" s="5"/>
      <c r="M27" s="5"/>
      <c r="N27" s="5"/>
      <c r="O27" s="5"/>
      <c r="P27" s="5"/>
      <c r="Q27" s="19">
        <f t="shared" si="0"/>
        <v>18.5</v>
      </c>
    </row>
    <row r="28" spans="2:17" ht="15" customHeight="1">
      <c r="B28" s="7">
        <f t="shared" si="2"/>
        <v>20</v>
      </c>
      <c r="C28" s="21" t="s">
        <v>110</v>
      </c>
      <c r="D28" s="29" t="s">
        <v>111</v>
      </c>
      <c r="E28" s="29"/>
      <c r="F28" s="29"/>
      <c r="G28" s="29"/>
      <c r="H28" s="29"/>
      <c r="I28" s="29"/>
      <c r="J28" s="5">
        <v>74</v>
      </c>
      <c r="K28" s="5"/>
      <c r="L28" s="5"/>
      <c r="M28" s="5"/>
      <c r="N28" s="5"/>
      <c r="O28" s="5"/>
      <c r="P28" s="5"/>
      <c r="Q28" s="19">
        <f t="shared" si="0"/>
        <v>18.5</v>
      </c>
    </row>
    <row r="29" spans="2:17" ht="15" customHeight="1">
      <c r="B29" s="7">
        <f t="shared" si="2"/>
        <v>21</v>
      </c>
      <c r="C29" s="20"/>
      <c r="D29" s="41"/>
      <c r="E29" s="42"/>
      <c r="F29" s="42"/>
      <c r="G29" s="42"/>
      <c r="H29" s="42"/>
      <c r="I29" s="43"/>
      <c r="J29" s="5"/>
      <c r="K29" s="5"/>
      <c r="L29" s="5"/>
      <c r="M29" s="5"/>
      <c r="N29" s="5"/>
      <c r="O29" s="5"/>
      <c r="P29" s="5"/>
      <c r="Q29" s="19">
        <f t="shared" si="0"/>
        <v>0</v>
      </c>
    </row>
    <row r="30" spans="2:17" ht="15" customHeight="1">
      <c r="B30" s="7">
        <f t="shared" si="2"/>
        <v>22</v>
      </c>
      <c r="C30" s="20"/>
      <c r="D30" s="41"/>
      <c r="E30" s="42"/>
      <c r="F30" s="42"/>
      <c r="G30" s="42"/>
      <c r="H30" s="42"/>
      <c r="I30" s="43"/>
      <c r="J30" s="5"/>
      <c r="K30" s="5"/>
      <c r="L30" s="5"/>
      <c r="M30" s="5"/>
      <c r="N30" s="5"/>
      <c r="O30" s="5"/>
      <c r="P30" s="5"/>
      <c r="Q30" s="19">
        <f t="shared" si="0"/>
        <v>0</v>
      </c>
    </row>
    <row r="31" spans="2:17" ht="15" customHeight="1">
      <c r="B31" s="7">
        <f t="shared" si="2"/>
        <v>23</v>
      </c>
      <c r="C31" s="7"/>
      <c r="D31" s="44"/>
      <c r="E31" s="42"/>
      <c r="F31" s="42"/>
      <c r="G31" s="42"/>
      <c r="H31" s="42"/>
      <c r="I31" s="43"/>
      <c r="J31" s="5"/>
      <c r="K31" s="5"/>
      <c r="L31" s="5"/>
      <c r="M31" s="5"/>
      <c r="N31" s="5"/>
      <c r="O31" s="5"/>
      <c r="P31" s="5"/>
      <c r="Q31" s="19">
        <f t="shared" si="0"/>
        <v>0</v>
      </c>
    </row>
    <row r="32" spans="2:17" ht="15" customHeight="1">
      <c r="B32" s="7">
        <f t="shared" si="2"/>
        <v>24</v>
      </c>
      <c r="C32" s="20"/>
      <c r="D32" s="34"/>
      <c r="E32" s="35"/>
      <c r="F32" s="35"/>
      <c r="G32" s="35"/>
      <c r="H32" s="35"/>
      <c r="I32" s="36"/>
      <c r="J32" s="5"/>
      <c r="K32" s="5"/>
      <c r="L32" s="5"/>
      <c r="M32" s="5"/>
      <c r="N32" s="5"/>
      <c r="O32" s="5"/>
      <c r="P32" s="5"/>
      <c r="Q32" s="19">
        <f t="shared" si="0"/>
        <v>0</v>
      </c>
    </row>
    <row r="33" spans="2:17" ht="15" customHeight="1">
      <c r="B33" s="7">
        <f t="shared" si="2"/>
        <v>25</v>
      </c>
      <c r="C33" s="20"/>
      <c r="D33" s="30"/>
      <c r="E33" s="30"/>
      <c r="F33" s="30"/>
      <c r="G33" s="30"/>
      <c r="H33" s="30"/>
      <c r="I33" s="30"/>
      <c r="J33" s="5"/>
      <c r="K33" s="5"/>
      <c r="L33" s="5"/>
      <c r="M33" s="5"/>
      <c r="N33" s="5"/>
      <c r="O33" s="5"/>
      <c r="P33" s="5"/>
      <c r="Q33" s="19">
        <f t="shared" si="0"/>
        <v>0</v>
      </c>
    </row>
    <row r="34" spans="2:17" ht="15" customHeight="1">
      <c r="B34" s="7">
        <f t="shared" si="2"/>
        <v>26</v>
      </c>
      <c r="C34" s="20"/>
      <c r="D34" s="30"/>
      <c r="E34" s="30"/>
      <c r="F34" s="30"/>
      <c r="G34" s="30"/>
      <c r="H34" s="30"/>
      <c r="I34" s="30"/>
      <c r="J34" s="5"/>
      <c r="K34" s="5"/>
      <c r="L34" s="5"/>
      <c r="M34" s="5"/>
      <c r="N34" s="5"/>
      <c r="O34" s="5"/>
      <c r="P34" s="5"/>
      <c r="Q34" s="19">
        <f t="shared" si="0"/>
        <v>0</v>
      </c>
    </row>
    <row r="35" spans="2:17">
      <c r="B35" s="7">
        <f t="shared" si="2"/>
        <v>27</v>
      </c>
      <c r="C35" s="7"/>
      <c r="D35" s="30"/>
      <c r="E35" s="30"/>
      <c r="F35" s="30"/>
      <c r="G35" s="30"/>
      <c r="H35" s="30"/>
      <c r="I35" s="30"/>
      <c r="J35" s="5"/>
      <c r="K35" s="5"/>
      <c r="L35" s="5"/>
      <c r="M35" s="5"/>
      <c r="N35" s="5"/>
      <c r="O35" s="5"/>
      <c r="P35" s="5"/>
      <c r="Q35" s="19">
        <f t="shared" si="0"/>
        <v>0</v>
      </c>
    </row>
    <row r="36" spans="2:17">
      <c r="B36" s="7">
        <f t="shared" si="2"/>
        <v>28</v>
      </c>
      <c r="C36" s="20"/>
      <c r="D36" s="30"/>
      <c r="E36" s="30"/>
      <c r="F36" s="30"/>
      <c r="G36" s="30"/>
      <c r="H36" s="30"/>
      <c r="I36" s="30"/>
      <c r="J36" s="5"/>
      <c r="K36" s="5"/>
      <c r="L36" s="5"/>
      <c r="M36" s="5"/>
      <c r="N36" s="5"/>
      <c r="O36" s="5"/>
      <c r="P36" s="5"/>
      <c r="Q36" s="19">
        <f t="shared" si="0"/>
        <v>0</v>
      </c>
    </row>
    <row r="37" spans="2:17">
      <c r="B37" s="7">
        <f t="shared" si="2"/>
        <v>29</v>
      </c>
      <c r="C37" s="20"/>
      <c r="D37" s="30"/>
      <c r="E37" s="30"/>
      <c r="F37" s="30"/>
      <c r="G37" s="30"/>
      <c r="H37" s="30"/>
      <c r="I37" s="30"/>
      <c r="J37" s="5"/>
      <c r="K37" s="5"/>
      <c r="L37" s="5"/>
      <c r="M37" s="5"/>
      <c r="N37" s="5"/>
      <c r="O37" s="5"/>
      <c r="P37" s="5"/>
      <c r="Q37" s="19">
        <f t="shared" si="0"/>
        <v>0</v>
      </c>
    </row>
    <row r="38" spans="2:17">
      <c r="B38" s="7">
        <f t="shared" si="2"/>
        <v>30</v>
      </c>
      <c r="C38" s="7"/>
      <c r="D38" s="30"/>
      <c r="E38" s="30"/>
      <c r="F38" s="30"/>
      <c r="G38" s="30"/>
      <c r="H38" s="30"/>
      <c r="I38" s="30"/>
      <c r="J38" s="5"/>
      <c r="K38" s="5"/>
      <c r="L38" s="5"/>
      <c r="M38" s="5"/>
      <c r="N38" s="5"/>
      <c r="O38" s="5"/>
      <c r="P38" s="5"/>
      <c r="Q38" s="19">
        <f t="shared" si="0"/>
        <v>0</v>
      </c>
    </row>
    <row r="39" spans="2:17">
      <c r="B39" s="7">
        <f t="shared" si="2"/>
        <v>31</v>
      </c>
      <c r="C39" s="7"/>
      <c r="D39" s="31"/>
      <c r="E39" s="31"/>
      <c r="F39" s="31"/>
      <c r="G39" s="31"/>
      <c r="H39" s="31"/>
      <c r="I39" s="31"/>
      <c r="J39" s="5"/>
      <c r="K39" s="5"/>
      <c r="L39" s="5"/>
      <c r="M39" s="5"/>
      <c r="N39" s="5"/>
      <c r="O39" s="5"/>
      <c r="P39" s="5"/>
      <c r="Q39" s="19">
        <f t="shared" si="0"/>
        <v>0</v>
      </c>
    </row>
    <row r="40" spans="2:17">
      <c r="B40" s="7">
        <f t="shared" si="2"/>
        <v>32</v>
      </c>
      <c r="C40" s="7"/>
      <c r="D40" s="31"/>
      <c r="E40" s="31"/>
      <c r="F40" s="31"/>
      <c r="G40" s="31"/>
      <c r="H40" s="31"/>
      <c r="I40" s="31"/>
      <c r="J40" s="5"/>
      <c r="K40" s="5"/>
      <c r="L40" s="5"/>
      <c r="M40" s="5"/>
      <c r="N40" s="5"/>
      <c r="O40" s="5"/>
      <c r="P40" s="5"/>
      <c r="Q40" s="19">
        <f t="shared" si="0"/>
        <v>0</v>
      </c>
    </row>
    <row r="41" spans="2:17">
      <c r="B41" s="7">
        <f t="shared" si="2"/>
        <v>33</v>
      </c>
      <c r="C41" s="7"/>
      <c r="D41" s="31"/>
      <c r="E41" s="31"/>
      <c r="F41" s="31"/>
      <c r="G41" s="31"/>
      <c r="H41" s="31"/>
      <c r="I41" s="31"/>
      <c r="J41" s="5"/>
      <c r="K41" s="5"/>
      <c r="L41" s="5"/>
      <c r="M41" s="5"/>
      <c r="N41" s="5"/>
      <c r="O41" s="5"/>
      <c r="P41" s="5"/>
      <c r="Q41" s="19">
        <f t="shared" si="0"/>
        <v>0</v>
      </c>
    </row>
    <row r="42" spans="2:17">
      <c r="B42" s="7">
        <f t="shared" si="2"/>
        <v>34</v>
      </c>
      <c r="C42" s="7"/>
      <c r="D42" s="31"/>
      <c r="E42" s="31"/>
      <c r="F42" s="31"/>
      <c r="G42" s="31"/>
      <c r="H42" s="31"/>
      <c r="I42" s="31"/>
      <c r="J42" s="5"/>
      <c r="K42" s="5"/>
      <c r="L42" s="5"/>
      <c r="M42" s="5"/>
      <c r="N42" s="5"/>
      <c r="O42" s="5"/>
      <c r="P42" s="5"/>
      <c r="Q42" s="19">
        <f t="shared" si="0"/>
        <v>0</v>
      </c>
    </row>
    <row r="43" spans="2:17">
      <c r="B43" s="7">
        <f t="shared" si="2"/>
        <v>35</v>
      </c>
      <c r="C43" s="7"/>
      <c r="D43" s="31"/>
      <c r="E43" s="31"/>
      <c r="F43" s="31"/>
      <c r="G43" s="31"/>
      <c r="H43" s="31"/>
      <c r="I43" s="31"/>
      <c r="J43" s="5"/>
      <c r="K43" s="5"/>
      <c r="L43" s="5"/>
      <c r="M43" s="5"/>
      <c r="N43" s="5"/>
      <c r="O43" s="5"/>
      <c r="P43" s="5"/>
      <c r="Q43" s="19">
        <f t="shared" si="0"/>
        <v>0</v>
      </c>
    </row>
    <row r="44" spans="2:17">
      <c r="B44" s="7">
        <f t="shared" si="2"/>
        <v>36</v>
      </c>
      <c r="C44" s="7"/>
      <c r="D44" s="31"/>
      <c r="E44" s="31"/>
      <c r="F44" s="31"/>
      <c r="G44" s="31"/>
      <c r="H44" s="31"/>
      <c r="I44" s="31"/>
      <c r="J44" s="5"/>
      <c r="K44" s="5"/>
      <c r="L44" s="5"/>
      <c r="M44" s="5"/>
      <c r="N44" s="5"/>
      <c r="O44" s="5"/>
      <c r="P44" s="5"/>
      <c r="Q44" s="19">
        <f t="shared" si="0"/>
        <v>0</v>
      </c>
    </row>
    <row r="45" spans="2:17">
      <c r="B45" s="7">
        <f t="shared" si="2"/>
        <v>37</v>
      </c>
      <c r="C45" s="7"/>
      <c r="D45" s="31"/>
      <c r="E45" s="31"/>
      <c r="F45" s="31"/>
      <c r="G45" s="31"/>
      <c r="H45" s="31"/>
      <c r="I45" s="31"/>
      <c r="J45" s="5"/>
      <c r="K45" s="5"/>
      <c r="L45" s="5"/>
      <c r="M45" s="5"/>
      <c r="N45" s="5"/>
      <c r="O45" s="5"/>
      <c r="P45" s="5"/>
      <c r="Q45" s="19">
        <f t="shared" si="0"/>
        <v>0</v>
      </c>
    </row>
    <row r="46" spans="2:17">
      <c r="B46" s="7">
        <f t="shared" si="2"/>
        <v>38</v>
      </c>
      <c r="C46" s="7"/>
      <c r="D46" s="31"/>
      <c r="E46" s="31"/>
      <c r="F46" s="31"/>
      <c r="G46" s="31"/>
      <c r="H46" s="31"/>
      <c r="I46" s="31"/>
      <c r="J46" s="5"/>
      <c r="K46" s="5"/>
      <c r="L46" s="5"/>
      <c r="M46" s="5"/>
      <c r="N46" s="5"/>
      <c r="O46" s="5"/>
      <c r="P46" s="5"/>
      <c r="Q46" s="19">
        <f t="shared" si="0"/>
        <v>0</v>
      </c>
    </row>
    <row r="47" spans="2:17">
      <c r="B47" s="7">
        <f t="shared" si="2"/>
        <v>39</v>
      </c>
      <c r="C47" s="8"/>
      <c r="D47" s="31"/>
      <c r="E47" s="31"/>
      <c r="F47" s="31"/>
      <c r="G47" s="31"/>
      <c r="H47" s="31"/>
      <c r="I47" s="31"/>
      <c r="J47" s="5"/>
      <c r="K47" s="5"/>
      <c r="L47" s="5"/>
      <c r="M47" s="5"/>
      <c r="N47" s="5"/>
      <c r="O47" s="5"/>
      <c r="P47" s="5"/>
      <c r="Q47" s="19">
        <f t="shared" si="0"/>
        <v>0</v>
      </c>
    </row>
    <row r="48" spans="2:17">
      <c r="B48" s="7">
        <f t="shared" si="2"/>
        <v>40</v>
      </c>
      <c r="C48" s="8"/>
      <c r="D48" s="31"/>
      <c r="E48" s="31"/>
      <c r="F48" s="31"/>
      <c r="G48" s="31"/>
      <c r="H48" s="31"/>
      <c r="I48" s="31"/>
      <c r="J48" s="5"/>
      <c r="K48" s="5"/>
      <c r="L48" s="5"/>
      <c r="M48" s="5"/>
      <c r="N48" s="5"/>
      <c r="O48" s="5"/>
      <c r="P48" s="5"/>
      <c r="Q48" s="19">
        <f t="shared" si="0"/>
        <v>0</v>
      </c>
    </row>
    <row r="49" spans="3:17">
      <c r="C49" s="27"/>
      <c r="D49" s="27"/>
      <c r="E49" s="1"/>
    </row>
    <row r="50" spans="3:17">
      <c r="C50" s="27"/>
      <c r="D50" s="27"/>
      <c r="E50" s="1"/>
      <c r="H50" s="32" t="s">
        <v>19</v>
      </c>
      <c r="I50" s="32"/>
      <c r="J50" s="5">
        <f t="shared" ref="J50:Q50" si="3">COUNTIF(J9:J48,"&gt;=70")</f>
        <v>19</v>
      </c>
      <c r="K50" s="5">
        <f t="shared" si="3"/>
        <v>0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0</v>
      </c>
    </row>
    <row r="51" spans="3:17">
      <c r="C51" s="27"/>
      <c r="D51" s="27"/>
      <c r="E51" s="10"/>
      <c r="H51" s="32" t="s">
        <v>20</v>
      </c>
      <c r="I51" s="32"/>
      <c r="J51" s="5">
        <f t="shared" ref="J51:Q51" si="4">COUNTIF(J9:J49,"&lt;70")</f>
        <v>1</v>
      </c>
      <c r="K51" s="5">
        <f t="shared" si="4"/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6">
        <f t="shared" si="4"/>
        <v>40</v>
      </c>
    </row>
    <row r="52" spans="3:17">
      <c r="C52" s="27"/>
      <c r="D52" s="27"/>
      <c r="E52" s="27"/>
      <c r="H52" s="32" t="s">
        <v>21</v>
      </c>
      <c r="I52" s="32"/>
      <c r="J52" s="5">
        <f t="shared" ref="J52:Q52" si="5">COUNT(J9:J48)</f>
        <v>20</v>
      </c>
      <c r="K52" s="5">
        <f t="shared" si="5"/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6">
        <f t="shared" si="5"/>
        <v>40</v>
      </c>
    </row>
    <row r="53" spans="3:17">
      <c r="C53" s="27"/>
      <c r="D53" s="27"/>
      <c r="E53" s="1"/>
      <c r="H53" s="33" t="s">
        <v>16</v>
      </c>
      <c r="I53" s="33"/>
      <c r="J53" s="11">
        <f>J50/J52</f>
        <v>0.95</v>
      </c>
      <c r="K53" s="13" t="e">
        <f t="shared" ref="K53:Q53" si="6">K50/K52</f>
        <v>#DIV/0!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3" t="e">
        <f t="shared" si="6"/>
        <v>#DIV/0!</v>
      </c>
      <c r="Q53" s="15">
        <f t="shared" si="6"/>
        <v>0</v>
      </c>
    </row>
    <row r="54" spans="3:17">
      <c r="C54" s="27"/>
      <c r="D54" s="27"/>
      <c r="E54" s="1"/>
      <c r="H54" s="33" t="s">
        <v>17</v>
      </c>
      <c r="I54" s="33"/>
      <c r="J54" s="11">
        <f>J51/J52</f>
        <v>0.05</v>
      </c>
      <c r="K54" s="11" t="e">
        <f t="shared" ref="K54:P54" si="7">K51/K52</f>
        <v>#DIV/0!</v>
      </c>
      <c r="L54" s="13" t="e">
        <f t="shared" si="7"/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3" t="e">
        <f t="shared" si="7"/>
        <v>#DIV/0!</v>
      </c>
      <c r="Q54" s="15">
        <f t="shared" ref="Q54" si="8">Q51/Q52</f>
        <v>1</v>
      </c>
    </row>
    <row r="55" spans="3:17">
      <c r="C55" s="27"/>
      <c r="D55" s="27"/>
      <c r="E55" s="10"/>
    </row>
    <row r="56" spans="3:17">
      <c r="C56" s="1"/>
      <c r="D56" s="1"/>
      <c r="E56" s="10"/>
    </row>
    <row r="58" spans="3:17">
      <c r="J58" s="28"/>
      <c r="K58" s="28"/>
      <c r="L58" s="28"/>
      <c r="M58" s="28"/>
      <c r="N58" s="28"/>
      <c r="O58" s="28"/>
      <c r="P58" s="28"/>
    </row>
    <row r="59" spans="3:17">
      <c r="J59" s="26" t="s">
        <v>18</v>
      </c>
      <c r="K59" s="26"/>
      <c r="L59" s="26"/>
      <c r="M59" s="26"/>
      <c r="N59" s="26"/>
      <c r="O59" s="26"/>
      <c r="P59" s="26"/>
    </row>
  </sheetData>
  <mergeCells count="63">
    <mergeCell ref="B2:P2"/>
    <mergeCell ref="D47:I47"/>
    <mergeCell ref="D8:I8"/>
    <mergeCell ref="D22:I22"/>
    <mergeCell ref="D10:I10"/>
    <mergeCell ref="D12:I12"/>
    <mergeCell ref="D13:I13"/>
    <mergeCell ref="D14:I14"/>
    <mergeCell ref="D16:I16"/>
    <mergeCell ref="D15:I15"/>
    <mergeCell ref="D17:I17"/>
    <mergeCell ref="D20:I20"/>
    <mergeCell ref="D21:I21"/>
    <mergeCell ref="I6:J6"/>
    <mergeCell ref="K6:P6"/>
    <mergeCell ref="C3:P3"/>
    <mergeCell ref="C54:D54"/>
    <mergeCell ref="D4:G4"/>
    <mergeCell ref="J4:K4"/>
    <mergeCell ref="N4:O4"/>
    <mergeCell ref="D6:G6"/>
    <mergeCell ref="D18:I18"/>
    <mergeCell ref="D19:I19"/>
    <mergeCell ref="D25:I25"/>
    <mergeCell ref="D11:I11"/>
    <mergeCell ref="D48:I48"/>
    <mergeCell ref="D29:I29"/>
    <mergeCell ref="D30:I30"/>
    <mergeCell ref="D31:I31"/>
    <mergeCell ref="H51:I51"/>
    <mergeCell ref="H52:I52"/>
    <mergeCell ref="H53:I53"/>
    <mergeCell ref="H54:I54"/>
    <mergeCell ref="D9:I9"/>
    <mergeCell ref="D32:I32"/>
    <mergeCell ref="D33:I33"/>
    <mergeCell ref="D41:I41"/>
    <mergeCell ref="D42:I42"/>
    <mergeCell ref="D43:I43"/>
    <mergeCell ref="D44:I44"/>
    <mergeCell ref="D45:I45"/>
    <mergeCell ref="D34:I34"/>
    <mergeCell ref="D35:I35"/>
    <mergeCell ref="D36:I36"/>
    <mergeCell ref="D40:I40"/>
    <mergeCell ref="D46:I46"/>
    <mergeCell ref="D37:I37"/>
    <mergeCell ref="J59:P59"/>
    <mergeCell ref="C51:D51"/>
    <mergeCell ref="J58:P58"/>
    <mergeCell ref="D24:I24"/>
    <mergeCell ref="D23:I23"/>
    <mergeCell ref="D26:I26"/>
    <mergeCell ref="D27:I27"/>
    <mergeCell ref="D28:I28"/>
    <mergeCell ref="C49:D49"/>
    <mergeCell ref="C50:D50"/>
    <mergeCell ref="D38:I38"/>
    <mergeCell ref="D39:I39"/>
    <mergeCell ref="C55:D55"/>
    <mergeCell ref="C53:D53"/>
    <mergeCell ref="C52:E52"/>
    <mergeCell ref="H50:I50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A250-8995-43C0-8E18-1FBF3AD04A1C}">
  <dimension ref="B2:R59"/>
  <sheetViews>
    <sheetView topLeftCell="A38" workbookViewId="0">
      <selection activeCell="K32" sqref="K32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"/>
      <c r="R2" s="3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160</v>
      </c>
      <c r="E4" s="38"/>
      <c r="F4" s="38"/>
      <c r="G4" s="38"/>
      <c r="I4" t="s">
        <v>1</v>
      </c>
      <c r="J4" s="28" t="s">
        <v>161</v>
      </c>
      <c r="K4" s="28"/>
      <c r="M4" t="s">
        <v>2</v>
      </c>
      <c r="N4" s="39">
        <v>45049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40" t="s">
        <v>66</v>
      </c>
      <c r="E6" s="40"/>
      <c r="F6" s="40"/>
      <c r="G6" s="40"/>
      <c r="I6" s="27" t="s">
        <v>22</v>
      </c>
      <c r="J6" s="27"/>
      <c r="K6" s="40" t="s">
        <v>67</v>
      </c>
      <c r="L6" s="40"/>
      <c r="M6" s="40"/>
      <c r="N6" s="40"/>
      <c r="O6" s="40"/>
      <c r="P6" s="40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22" t="s">
        <v>114</v>
      </c>
      <c r="D9" s="47" t="s">
        <v>115</v>
      </c>
      <c r="E9" s="47"/>
      <c r="F9" s="47"/>
      <c r="G9" s="47"/>
      <c r="H9" s="47"/>
      <c r="I9" s="47"/>
      <c r="J9" s="14">
        <v>83</v>
      </c>
      <c r="K9" s="5">
        <v>100</v>
      </c>
      <c r="L9" s="5"/>
      <c r="M9" s="5"/>
      <c r="N9" s="5"/>
      <c r="O9" s="5"/>
      <c r="P9" s="5"/>
      <c r="Q9" s="19">
        <f>SUM(J9:M9)/4</f>
        <v>45.75</v>
      </c>
    </row>
    <row r="10" spans="2:18" ht="15" customHeight="1">
      <c r="B10" s="7">
        <f>B9+1</f>
        <v>2</v>
      </c>
      <c r="C10" s="22" t="s">
        <v>116</v>
      </c>
      <c r="D10" s="47" t="s">
        <v>117</v>
      </c>
      <c r="E10" s="47"/>
      <c r="F10" s="47"/>
      <c r="G10" s="47"/>
      <c r="H10" s="47"/>
      <c r="I10" s="47"/>
      <c r="J10" s="14">
        <v>79</v>
      </c>
      <c r="K10" s="5">
        <v>76</v>
      </c>
      <c r="L10" s="5"/>
      <c r="M10" s="5"/>
      <c r="N10" s="5"/>
      <c r="O10" s="5"/>
      <c r="P10" s="5"/>
      <c r="Q10" s="19">
        <f t="shared" ref="Q10:Q48" si="0">SUM(J10:M10)/4</f>
        <v>38.75</v>
      </c>
    </row>
    <row r="11" spans="2:18" ht="15" customHeight="1">
      <c r="B11" s="7">
        <f t="shared" ref="B11:B48" si="1">B10+1</f>
        <v>3</v>
      </c>
      <c r="C11" s="22" t="s">
        <v>118</v>
      </c>
      <c r="D11" s="47" t="s">
        <v>119</v>
      </c>
      <c r="E11" s="47"/>
      <c r="F11" s="47"/>
      <c r="G11" s="47"/>
      <c r="H11" s="47"/>
      <c r="I11" s="47"/>
      <c r="J11" s="14">
        <v>85</v>
      </c>
      <c r="K11" s="5">
        <v>85</v>
      </c>
      <c r="L11" s="5"/>
      <c r="M11" s="5"/>
      <c r="N11" s="5"/>
      <c r="O11" s="5"/>
      <c r="P11" s="5"/>
      <c r="Q11" s="19">
        <f t="shared" si="0"/>
        <v>42.5</v>
      </c>
    </row>
    <row r="12" spans="2:18" ht="15" customHeight="1">
      <c r="B12" s="7">
        <f t="shared" si="1"/>
        <v>4</v>
      </c>
      <c r="C12" s="22" t="s">
        <v>120</v>
      </c>
      <c r="D12" s="47" t="s">
        <v>121</v>
      </c>
      <c r="E12" s="47"/>
      <c r="F12" s="47"/>
      <c r="G12" s="47"/>
      <c r="H12" s="47"/>
      <c r="I12" s="47"/>
      <c r="J12" s="14">
        <v>83</v>
      </c>
      <c r="K12" s="5">
        <v>79</v>
      </c>
      <c r="L12" s="5"/>
      <c r="M12" s="5"/>
      <c r="N12" s="5"/>
      <c r="O12" s="5"/>
      <c r="P12" s="5"/>
      <c r="Q12" s="19">
        <f t="shared" si="0"/>
        <v>40.5</v>
      </c>
    </row>
    <row r="13" spans="2:18" ht="15" customHeight="1">
      <c r="B13" s="7">
        <f t="shared" si="1"/>
        <v>5</v>
      </c>
      <c r="C13" s="22" t="s">
        <v>122</v>
      </c>
      <c r="D13" s="47" t="s">
        <v>189</v>
      </c>
      <c r="E13" s="47"/>
      <c r="F13" s="47"/>
      <c r="G13" s="47"/>
      <c r="H13" s="47"/>
      <c r="I13" s="47"/>
      <c r="J13" s="14">
        <v>89</v>
      </c>
      <c r="K13" s="5">
        <v>89</v>
      </c>
      <c r="L13" s="5"/>
      <c r="M13" s="5"/>
      <c r="N13" s="5"/>
      <c r="O13" s="5"/>
      <c r="P13" s="5"/>
      <c r="Q13" s="19">
        <f t="shared" si="0"/>
        <v>44.5</v>
      </c>
    </row>
    <row r="14" spans="2:18" ht="15" customHeight="1">
      <c r="B14" s="7">
        <f t="shared" si="1"/>
        <v>6</v>
      </c>
      <c r="C14" s="22" t="s">
        <v>124</v>
      </c>
      <c r="D14" s="47" t="s">
        <v>125</v>
      </c>
      <c r="E14" s="47"/>
      <c r="F14" s="47"/>
      <c r="G14" s="47"/>
      <c r="H14" s="47"/>
      <c r="I14" s="47"/>
      <c r="J14" s="14">
        <v>89</v>
      </c>
      <c r="K14" s="5">
        <v>100</v>
      </c>
      <c r="L14" s="5"/>
      <c r="M14" s="5"/>
      <c r="N14" s="5"/>
      <c r="O14" s="5"/>
      <c r="P14" s="5"/>
      <c r="Q14" s="19">
        <f t="shared" si="0"/>
        <v>47.25</v>
      </c>
    </row>
    <row r="15" spans="2:18" ht="15" customHeight="1">
      <c r="B15" s="7">
        <f t="shared" si="1"/>
        <v>7</v>
      </c>
      <c r="C15" s="22" t="s">
        <v>126</v>
      </c>
      <c r="D15" s="47" t="s">
        <v>127</v>
      </c>
      <c r="E15" s="47"/>
      <c r="F15" s="47"/>
      <c r="G15" s="47"/>
      <c r="H15" s="47"/>
      <c r="I15" s="47"/>
      <c r="J15" s="14">
        <v>74</v>
      </c>
      <c r="K15" s="5">
        <v>0</v>
      </c>
      <c r="L15" s="5"/>
      <c r="M15" s="5"/>
      <c r="N15" s="5"/>
      <c r="O15" s="5"/>
      <c r="P15" s="5"/>
      <c r="Q15" s="19">
        <f t="shared" si="0"/>
        <v>18.5</v>
      </c>
    </row>
    <row r="16" spans="2:18" ht="15" customHeight="1">
      <c r="B16" s="7">
        <f t="shared" si="1"/>
        <v>8</v>
      </c>
      <c r="C16" s="22" t="s">
        <v>128</v>
      </c>
      <c r="D16" s="47" t="s">
        <v>129</v>
      </c>
      <c r="E16" s="47"/>
      <c r="F16" s="47"/>
      <c r="G16" s="47"/>
      <c r="H16" s="47"/>
      <c r="I16" s="47"/>
      <c r="J16" s="14">
        <v>79</v>
      </c>
      <c r="K16" s="5">
        <v>70</v>
      </c>
      <c r="L16" s="5"/>
      <c r="M16" s="5"/>
      <c r="N16" s="5"/>
      <c r="O16" s="5"/>
      <c r="P16" s="5"/>
      <c r="Q16" s="19">
        <f t="shared" si="0"/>
        <v>37.25</v>
      </c>
    </row>
    <row r="17" spans="2:17" ht="15" customHeight="1">
      <c r="B17" s="7">
        <f t="shared" si="1"/>
        <v>9</v>
      </c>
      <c r="C17" s="22" t="s">
        <v>130</v>
      </c>
      <c r="D17" s="47" t="s">
        <v>131</v>
      </c>
      <c r="E17" s="47"/>
      <c r="F17" s="47"/>
      <c r="G17" s="47"/>
      <c r="H17" s="47"/>
      <c r="I17" s="47"/>
      <c r="J17" s="5">
        <f t="shared" ref="J17:J30" si="2">IF((E17+G17+I17)&gt;=70,E17+G17+I17,0)</f>
        <v>0</v>
      </c>
      <c r="K17" s="5">
        <v>0</v>
      </c>
      <c r="L17" s="5"/>
      <c r="M17" s="5"/>
      <c r="N17" s="5"/>
      <c r="O17" s="5"/>
      <c r="P17" s="5"/>
      <c r="Q17" s="19">
        <f t="shared" si="0"/>
        <v>0</v>
      </c>
    </row>
    <row r="18" spans="2:17" ht="15" customHeight="1">
      <c r="B18" s="7">
        <f t="shared" si="1"/>
        <v>10</v>
      </c>
      <c r="C18" s="22" t="s">
        <v>132</v>
      </c>
      <c r="D18" s="47" t="s">
        <v>133</v>
      </c>
      <c r="E18" s="47"/>
      <c r="F18" s="47"/>
      <c r="G18" s="47"/>
      <c r="H18" s="47"/>
      <c r="I18" s="47"/>
      <c r="J18" s="5">
        <f t="shared" si="2"/>
        <v>0</v>
      </c>
      <c r="K18" s="5">
        <v>0</v>
      </c>
      <c r="L18" s="5"/>
      <c r="M18" s="5"/>
      <c r="N18" s="5"/>
      <c r="O18" s="5"/>
      <c r="P18" s="5"/>
      <c r="Q18" s="19">
        <f t="shared" si="0"/>
        <v>0</v>
      </c>
    </row>
    <row r="19" spans="2:17" ht="15" customHeight="1">
      <c r="B19" s="7">
        <f t="shared" si="1"/>
        <v>11</v>
      </c>
      <c r="C19" s="22" t="s">
        <v>134</v>
      </c>
      <c r="D19" s="47" t="s">
        <v>135</v>
      </c>
      <c r="E19" s="47"/>
      <c r="F19" s="47"/>
      <c r="G19" s="47"/>
      <c r="H19" s="47"/>
      <c r="I19" s="47"/>
      <c r="J19" s="14">
        <v>85</v>
      </c>
      <c r="K19" s="5">
        <v>80</v>
      </c>
      <c r="L19" s="5"/>
      <c r="M19" s="5"/>
      <c r="N19" s="5"/>
      <c r="O19" s="5"/>
      <c r="P19" s="5"/>
      <c r="Q19" s="19">
        <f t="shared" si="0"/>
        <v>41.25</v>
      </c>
    </row>
    <row r="20" spans="2:17" ht="15" customHeight="1">
      <c r="B20" s="7">
        <f t="shared" si="1"/>
        <v>12</v>
      </c>
      <c r="C20" s="22" t="s">
        <v>136</v>
      </c>
      <c r="D20" s="47" t="s">
        <v>137</v>
      </c>
      <c r="E20" s="47"/>
      <c r="F20" s="47"/>
      <c r="G20" s="47"/>
      <c r="H20" s="47"/>
      <c r="I20" s="47"/>
      <c r="J20" s="5">
        <f t="shared" si="2"/>
        <v>0</v>
      </c>
      <c r="K20" s="5">
        <v>0</v>
      </c>
      <c r="L20" s="5"/>
      <c r="M20" s="5"/>
      <c r="N20" s="5"/>
      <c r="O20" s="5"/>
      <c r="P20" s="5"/>
      <c r="Q20" s="19">
        <f t="shared" si="0"/>
        <v>0</v>
      </c>
    </row>
    <row r="21" spans="2:17" ht="15" customHeight="1">
      <c r="B21" s="7">
        <f t="shared" si="1"/>
        <v>13</v>
      </c>
      <c r="C21" s="22" t="s">
        <v>138</v>
      </c>
      <c r="D21" s="47" t="s">
        <v>139</v>
      </c>
      <c r="E21" s="47"/>
      <c r="F21" s="47"/>
      <c r="G21" s="47"/>
      <c r="H21" s="47"/>
      <c r="I21" s="47"/>
      <c r="J21" s="5">
        <f t="shared" si="2"/>
        <v>0</v>
      </c>
      <c r="K21" s="5">
        <v>0</v>
      </c>
      <c r="L21" s="5"/>
      <c r="M21" s="5"/>
      <c r="N21" s="5"/>
      <c r="O21" s="5"/>
      <c r="P21" s="5"/>
      <c r="Q21" s="19">
        <f t="shared" si="0"/>
        <v>0</v>
      </c>
    </row>
    <row r="22" spans="2:17" ht="15" customHeight="1">
      <c r="B22" s="7">
        <f t="shared" si="1"/>
        <v>14</v>
      </c>
      <c r="C22" s="22" t="s">
        <v>140</v>
      </c>
      <c r="D22" s="47" t="s">
        <v>141</v>
      </c>
      <c r="E22" s="47"/>
      <c r="F22" s="47"/>
      <c r="G22" s="47"/>
      <c r="H22" s="47"/>
      <c r="I22" s="47"/>
      <c r="J22" s="5">
        <v>83</v>
      </c>
      <c r="K22" s="5">
        <v>0</v>
      </c>
      <c r="L22" s="5"/>
      <c r="M22" s="5"/>
      <c r="N22" s="5"/>
      <c r="O22" s="5"/>
      <c r="P22" s="5"/>
      <c r="Q22" s="19">
        <f t="shared" si="0"/>
        <v>20.75</v>
      </c>
    </row>
    <row r="23" spans="2:17" ht="15" customHeight="1">
      <c r="B23" s="7">
        <f t="shared" si="1"/>
        <v>15</v>
      </c>
      <c r="C23" s="21" t="s">
        <v>142</v>
      </c>
      <c r="D23" s="47" t="s">
        <v>143</v>
      </c>
      <c r="E23" s="47"/>
      <c r="F23" s="47"/>
      <c r="G23" s="47"/>
      <c r="H23" s="47"/>
      <c r="I23" s="47"/>
      <c r="J23" s="5">
        <f t="shared" si="2"/>
        <v>0</v>
      </c>
      <c r="K23" s="5">
        <v>70</v>
      </c>
      <c r="L23" s="5"/>
      <c r="M23" s="5"/>
      <c r="N23" s="5"/>
      <c r="O23" s="5"/>
      <c r="P23" s="5"/>
      <c r="Q23" s="19">
        <f t="shared" si="0"/>
        <v>17.5</v>
      </c>
    </row>
    <row r="24" spans="2:17" ht="15" customHeight="1">
      <c r="B24" s="7">
        <f t="shared" si="1"/>
        <v>16</v>
      </c>
      <c r="C24" s="22" t="s">
        <v>144</v>
      </c>
      <c r="D24" s="47" t="s">
        <v>145</v>
      </c>
      <c r="E24" s="47"/>
      <c r="F24" s="47"/>
      <c r="G24" s="47"/>
      <c r="H24" s="47"/>
      <c r="I24" s="47"/>
      <c r="J24" s="5">
        <v>82</v>
      </c>
      <c r="K24" s="5">
        <v>70</v>
      </c>
      <c r="L24" s="5"/>
      <c r="M24" s="5"/>
      <c r="N24" s="5"/>
      <c r="O24" s="5"/>
      <c r="P24" s="5"/>
      <c r="Q24" s="19">
        <f t="shared" si="0"/>
        <v>38</v>
      </c>
    </row>
    <row r="25" spans="2:17" ht="15" customHeight="1">
      <c r="B25" s="7">
        <f t="shared" si="1"/>
        <v>17</v>
      </c>
      <c r="C25" s="22" t="s">
        <v>146</v>
      </c>
      <c r="D25" s="47" t="s">
        <v>147</v>
      </c>
      <c r="E25" s="47"/>
      <c r="F25" s="47"/>
      <c r="G25" s="47"/>
      <c r="H25" s="47"/>
      <c r="I25" s="47"/>
      <c r="J25" s="5">
        <v>90</v>
      </c>
      <c r="K25" s="5">
        <v>100</v>
      </c>
      <c r="L25" s="5"/>
      <c r="M25" s="5"/>
      <c r="N25" s="5"/>
      <c r="O25" s="5"/>
      <c r="P25" s="5"/>
      <c r="Q25" s="19">
        <f t="shared" si="0"/>
        <v>47.5</v>
      </c>
    </row>
    <row r="26" spans="2:17" ht="15" customHeight="1">
      <c r="B26" s="7">
        <f t="shared" si="1"/>
        <v>18</v>
      </c>
      <c r="C26" s="22" t="s">
        <v>148</v>
      </c>
      <c r="D26" s="47" t="s">
        <v>149</v>
      </c>
      <c r="E26" s="47"/>
      <c r="F26" s="47"/>
      <c r="G26" s="47"/>
      <c r="H26" s="47"/>
      <c r="I26" s="47"/>
      <c r="J26" s="5">
        <v>92</v>
      </c>
      <c r="K26" s="5">
        <v>0</v>
      </c>
      <c r="L26" s="5"/>
      <c r="M26" s="5"/>
      <c r="N26" s="5"/>
      <c r="O26" s="5"/>
      <c r="P26" s="5"/>
      <c r="Q26" s="19">
        <f t="shared" si="0"/>
        <v>23</v>
      </c>
    </row>
    <row r="27" spans="2:17" ht="15" customHeight="1">
      <c r="B27" s="7">
        <f t="shared" si="1"/>
        <v>19</v>
      </c>
      <c r="C27" s="22" t="s">
        <v>150</v>
      </c>
      <c r="D27" s="47" t="s">
        <v>151</v>
      </c>
      <c r="E27" s="47"/>
      <c r="F27" s="47"/>
      <c r="G27" s="47"/>
      <c r="H27" s="47"/>
      <c r="I27" s="47"/>
      <c r="J27" s="5">
        <v>96</v>
      </c>
      <c r="K27" s="5">
        <v>100</v>
      </c>
      <c r="L27" s="5"/>
      <c r="M27" s="5"/>
      <c r="N27" s="5"/>
      <c r="O27" s="5"/>
      <c r="P27" s="5"/>
      <c r="Q27" s="19">
        <f t="shared" si="0"/>
        <v>49</v>
      </c>
    </row>
    <row r="28" spans="2:17" ht="15" customHeight="1">
      <c r="B28" s="7">
        <f t="shared" si="1"/>
        <v>20</v>
      </c>
      <c r="C28" s="22" t="s">
        <v>152</v>
      </c>
      <c r="D28" s="47" t="s">
        <v>153</v>
      </c>
      <c r="E28" s="47"/>
      <c r="F28" s="47"/>
      <c r="G28" s="47"/>
      <c r="H28" s="47"/>
      <c r="I28" s="47"/>
      <c r="J28" s="5">
        <v>79</v>
      </c>
      <c r="K28" s="5">
        <v>0</v>
      </c>
      <c r="L28" s="5"/>
      <c r="M28" s="5"/>
      <c r="N28" s="5"/>
      <c r="O28" s="5"/>
      <c r="P28" s="5"/>
      <c r="Q28" s="19">
        <f t="shared" si="0"/>
        <v>19.75</v>
      </c>
    </row>
    <row r="29" spans="2:17" ht="15" customHeight="1">
      <c r="B29" s="7">
        <f t="shared" si="1"/>
        <v>21</v>
      </c>
      <c r="C29" s="22" t="s">
        <v>154</v>
      </c>
      <c r="D29" s="47" t="s">
        <v>155</v>
      </c>
      <c r="E29" s="47"/>
      <c r="F29" s="47"/>
      <c r="G29" s="47"/>
      <c r="H29" s="47"/>
      <c r="I29" s="47"/>
      <c r="J29" s="5">
        <v>91</v>
      </c>
      <c r="K29" s="5">
        <v>100</v>
      </c>
      <c r="L29" s="5"/>
      <c r="M29" s="5"/>
      <c r="N29" s="5"/>
      <c r="O29" s="5"/>
      <c r="P29" s="5"/>
      <c r="Q29" s="19">
        <f t="shared" si="0"/>
        <v>47.75</v>
      </c>
    </row>
    <row r="30" spans="2:17" ht="15" customHeight="1">
      <c r="B30" s="7">
        <f t="shared" si="1"/>
        <v>22</v>
      </c>
      <c r="C30" s="22" t="s">
        <v>156</v>
      </c>
      <c r="D30" s="47" t="s">
        <v>157</v>
      </c>
      <c r="E30" s="47"/>
      <c r="F30" s="47"/>
      <c r="G30" s="47"/>
      <c r="H30" s="47"/>
      <c r="I30" s="47"/>
      <c r="J30" s="5">
        <f t="shared" si="2"/>
        <v>0</v>
      </c>
      <c r="K30" s="5">
        <v>0</v>
      </c>
      <c r="L30" s="5"/>
      <c r="M30" s="5"/>
      <c r="N30" s="5"/>
      <c r="O30" s="5"/>
      <c r="P30" s="5"/>
      <c r="Q30" s="19">
        <f t="shared" si="0"/>
        <v>0</v>
      </c>
    </row>
    <row r="31" spans="2:17" ht="15" customHeight="1">
      <c r="B31" s="7">
        <f t="shared" si="1"/>
        <v>23</v>
      </c>
      <c r="C31" s="22" t="s">
        <v>158</v>
      </c>
      <c r="D31" s="47" t="s">
        <v>159</v>
      </c>
      <c r="E31" s="47"/>
      <c r="F31" s="47"/>
      <c r="G31" s="47"/>
      <c r="H31" s="47"/>
      <c r="I31" s="47"/>
      <c r="J31" s="14">
        <v>79</v>
      </c>
      <c r="K31" s="5">
        <v>0</v>
      </c>
      <c r="L31" s="5"/>
      <c r="M31" s="5"/>
      <c r="N31" s="5"/>
      <c r="O31" s="5"/>
      <c r="P31" s="5"/>
      <c r="Q31" s="19">
        <f t="shared" si="0"/>
        <v>19.75</v>
      </c>
    </row>
    <row r="32" spans="2:17" ht="15" customHeight="1">
      <c r="B32" s="7">
        <f t="shared" si="1"/>
        <v>24</v>
      </c>
      <c r="C32" s="23"/>
      <c r="D32" s="48"/>
      <c r="E32" s="49"/>
      <c r="F32" s="49"/>
      <c r="G32" s="49"/>
      <c r="H32" s="49"/>
      <c r="I32" s="50"/>
      <c r="J32" s="14"/>
      <c r="K32" s="5"/>
      <c r="L32" s="5"/>
      <c r="M32" s="5"/>
      <c r="N32" s="5"/>
      <c r="O32" s="5"/>
      <c r="P32" s="5"/>
      <c r="Q32" s="19">
        <f t="shared" si="0"/>
        <v>0</v>
      </c>
    </row>
    <row r="33" spans="2:17" ht="15" customHeight="1">
      <c r="B33" s="7">
        <f t="shared" si="1"/>
        <v>25</v>
      </c>
      <c r="C33" s="20"/>
      <c r="D33" s="30"/>
      <c r="E33" s="30"/>
      <c r="F33" s="30"/>
      <c r="G33" s="30"/>
      <c r="H33" s="30"/>
      <c r="I33" s="30"/>
      <c r="J33" s="5"/>
      <c r="K33" s="5"/>
      <c r="L33" s="5"/>
      <c r="M33" s="5"/>
      <c r="N33" s="5"/>
      <c r="O33" s="5"/>
      <c r="P33" s="5"/>
      <c r="Q33" s="19">
        <f t="shared" si="0"/>
        <v>0</v>
      </c>
    </row>
    <row r="34" spans="2:17" ht="15" customHeight="1">
      <c r="B34" s="7">
        <f t="shared" si="1"/>
        <v>26</v>
      </c>
      <c r="C34" s="20"/>
      <c r="D34" s="30"/>
      <c r="E34" s="30"/>
      <c r="F34" s="30"/>
      <c r="G34" s="30"/>
      <c r="H34" s="30"/>
      <c r="I34" s="30"/>
      <c r="J34" s="5"/>
      <c r="K34" s="5"/>
      <c r="L34" s="5"/>
      <c r="M34" s="5"/>
      <c r="N34" s="5"/>
      <c r="O34" s="5"/>
      <c r="P34" s="5"/>
      <c r="Q34" s="19">
        <f t="shared" si="0"/>
        <v>0</v>
      </c>
    </row>
    <row r="35" spans="2:17">
      <c r="B35" s="7">
        <f t="shared" si="1"/>
        <v>27</v>
      </c>
      <c r="C35" s="7"/>
      <c r="D35" s="30"/>
      <c r="E35" s="30"/>
      <c r="F35" s="30"/>
      <c r="G35" s="30"/>
      <c r="H35" s="30"/>
      <c r="I35" s="30"/>
      <c r="J35" s="5"/>
      <c r="K35" s="5"/>
      <c r="L35" s="5"/>
      <c r="M35" s="5"/>
      <c r="N35" s="5"/>
      <c r="O35" s="5"/>
      <c r="P35" s="5"/>
      <c r="Q35" s="19">
        <f t="shared" si="0"/>
        <v>0</v>
      </c>
    </row>
    <row r="36" spans="2:17">
      <c r="B36" s="7">
        <f t="shared" si="1"/>
        <v>28</v>
      </c>
      <c r="C36" s="20"/>
      <c r="D36" s="30"/>
      <c r="E36" s="30"/>
      <c r="F36" s="30"/>
      <c r="G36" s="30"/>
      <c r="H36" s="30"/>
      <c r="I36" s="30"/>
      <c r="J36" s="5"/>
      <c r="K36" s="5"/>
      <c r="L36" s="5"/>
      <c r="M36" s="5"/>
      <c r="N36" s="5"/>
      <c r="O36" s="5"/>
      <c r="P36" s="5"/>
      <c r="Q36" s="19">
        <f t="shared" si="0"/>
        <v>0</v>
      </c>
    </row>
    <row r="37" spans="2:17">
      <c r="B37" s="7">
        <f t="shared" si="1"/>
        <v>29</v>
      </c>
      <c r="C37" s="20"/>
      <c r="D37" s="30"/>
      <c r="E37" s="30"/>
      <c r="F37" s="30"/>
      <c r="G37" s="30"/>
      <c r="H37" s="30"/>
      <c r="I37" s="30"/>
      <c r="J37" s="5"/>
      <c r="K37" s="5"/>
      <c r="L37" s="5"/>
      <c r="M37" s="5"/>
      <c r="N37" s="5"/>
      <c r="O37" s="5"/>
      <c r="P37" s="5"/>
      <c r="Q37" s="19">
        <f t="shared" si="0"/>
        <v>0</v>
      </c>
    </row>
    <row r="38" spans="2:17">
      <c r="B38" s="7">
        <f t="shared" si="1"/>
        <v>30</v>
      </c>
      <c r="C38" s="7"/>
      <c r="D38" s="30"/>
      <c r="E38" s="30"/>
      <c r="F38" s="30"/>
      <c r="G38" s="30"/>
      <c r="H38" s="30"/>
      <c r="I38" s="30"/>
      <c r="J38" s="5"/>
      <c r="K38" s="5"/>
      <c r="L38" s="5"/>
      <c r="M38" s="5"/>
      <c r="N38" s="5"/>
      <c r="O38" s="5"/>
      <c r="P38" s="5"/>
      <c r="Q38" s="19">
        <f t="shared" si="0"/>
        <v>0</v>
      </c>
    </row>
    <row r="39" spans="2:17">
      <c r="B39" s="7">
        <f t="shared" si="1"/>
        <v>31</v>
      </c>
      <c r="C39" s="7"/>
      <c r="D39" s="31"/>
      <c r="E39" s="31"/>
      <c r="F39" s="31"/>
      <c r="G39" s="31"/>
      <c r="H39" s="31"/>
      <c r="I39" s="31"/>
      <c r="J39" s="5"/>
      <c r="K39" s="5"/>
      <c r="L39" s="5"/>
      <c r="M39" s="5"/>
      <c r="N39" s="5"/>
      <c r="O39" s="5"/>
      <c r="P39" s="5"/>
      <c r="Q39" s="19">
        <f t="shared" si="0"/>
        <v>0</v>
      </c>
    </row>
    <row r="40" spans="2:17">
      <c r="B40" s="7">
        <f t="shared" si="1"/>
        <v>32</v>
      </c>
      <c r="C40" s="7"/>
      <c r="D40" s="31"/>
      <c r="E40" s="31"/>
      <c r="F40" s="31"/>
      <c r="G40" s="31"/>
      <c r="H40" s="31"/>
      <c r="I40" s="31"/>
      <c r="J40" s="5"/>
      <c r="K40" s="5"/>
      <c r="L40" s="5"/>
      <c r="M40" s="5"/>
      <c r="N40" s="5"/>
      <c r="O40" s="5"/>
      <c r="P40" s="5"/>
      <c r="Q40" s="19">
        <f t="shared" si="0"/>
        <v>0</v>
      </c>
    </row>
    <row r="41" spans="2:17">
      <c r="B41" s="7">
        <f t="shared" si="1"/>
        <v>33</v>
      </c>
      <c r="C41" s="7"/>
      <c r="D41" s="31"/>
      <c r="E41" s="31"/>
      <c r="F41" s="31"/>
      <c r="G41" s="31"/>
      <c r="H41" s="31"/>
      <c r="I41" s="31"/>
      <c r="J41" s="5"/>
      <c r="K41" s="5"/>
      <c r="L41" s="5"/>
      <c r="M41" s="5"/>
      <c r="N41" s="5"/>
      <c r="O41" s="5"/>
      <c r="P41" s="5"/>
      <c r="Q41" s="19">
        <f t="shared" si="0"/>
        <v>0</v>
      </c>
    </row>
    <row r="42" spans="2:17">
      <c r="B42" s="7">
        <f t="shared" si="1"/>
        <v>34</v>
      </c>
      <c r="C42" s="7"/>
      <c r="D42" s="31"/>
      <c r="E42" s="31"/>
      <c r="F42" s="31"/>
      <c r="G42" s="31"/>
      <c r="H42" s="31"/>
      <c r="I42" s="31"/>
      <c r="J42" s="5"/>
      <c r="K42" s="5"/>
      <c r="L42" s="5"/>
      <c r="M42" s="5"/>
      <c r="N42" s="5"/>
      <c r="O42" s="5"/>
      <c r="P42" s="5"/>
      <c r="Q42" s="19">
        <f t="shared" si="0"/>
        <v>0</v>
      </c>
    </row>
    <row r="43" spans="2:17">
      <c r="B43" s="7">
        <f t="shared" si="1"/>
        <v>35</v>
      </c>
      <c r="C43" s="7"/>
      <c r="D43" s="31"/>
      <c r="E43" s="31"/>
      <c r="F43" s="31"/>
      <c r="G43" s="31"/>
      <c r="H43" s="31"/>
      <c r="I43" s="31"/>
      <c r="J43" s="5"/>
      <c r="K43" s="5"/>
      <c r="L43" s="5"/>
      <c r="M43" s="5"/>
      <c r="N43" s="5"/>
      <c r="O43" s="5"/>
      <c r="P43" s="5"/>
      <c r="Q43" s="19">
        <f t="shared" si="0"/>
        <v>0</v>
      </c>
    </row>
    <row r="44" spans="2:17">
      <c r="B44" s="7">
        <f t="shared" si="1"/>
        <v>36</v>
      </c>
      <c r="C44" s="7"/>
      <c r="D44" s="31"/>
      <c r="E44" s="31"/>
      <c r="F44" s="31"/>
      <c r="G44" s="31"/>
      <c r="H44" s="31"/>
      <c r="I44" s="31"/>
      <c r="J44" s="5"/>
      <c r="K44" s="5"/>
      <c r="L44" s="5"/>
      <c r="M44" s="5"/>
      <c r="N44" s="5"/>
      <c r="O44" s="5"/>
      <c r="P44" s="5"/>
      <c r="Q44" s="19">
        <f t="shared" si="0"/>
        <v>0</v>
      </c>
    </row>
    <row r="45" spans="2:17">
      <c r="B45" s="7">
        <f t="shared" si="1"/>
        <v>37</v>
      </c>
      <c r="C45" s="7"/>
      <c r="D45" s="31"/>
      <c r="E45" s="31"/>
      <c r="F45" s="31"/>
      <c r="G45" s="31"/>
      <c r="H45" s="31"/>
      <c r="I45" s="31"/>
      <c r="J45" s="5"/>
      <c r="K45" s="5"/>
      <c r="L45" s="5"/>
      <c r="M45" s="5"/>
      <c r="N45" s="5"/>
      <c r="O45" s="5"/>
      <c r="P45" s="5"/>
      <c r="Q45" s="19">
        <f t="shared" si="0"/>
        <v>0</v>
      </c>
    </row>
    <row r="46" spans="2:17">
      <c r="B46" s="7">
        <f t="shared" si="1"/>
        <v>38</v>
      </c>
      <c r="C46" s="7"/>
      <c r="D46" s="31"/>
      <c r="E46" s="31"/>
      <c r="F46" s="31"/>
      <c r="G46" s="31"/>
      <c r="H46" s="31"/>
      <c r="I46" s="31"/>
      <c r="J46" s="5"/>
      <c r="K46" s="5"/>
      <c r="L46" s="5"/>
      <c r="M46" s="5"/>
      <c r="N46" s="5"/>
      <c r="O46" s="5"/>
      <c r="P46" s="5"/>
      <c r="Q46" s="19">
        <f t="shared" si="0"/>
        <v>0</v>
      </c>
    </row>
    <row r="47" spans="2:17">
      <c r="B47" s="7">
        <f t="shared" si="1"/>
        <v>39</v>
      </c>
      <c r="C47" s="8"/>
      <c r="D47" s="31"/>
      <c r="E47" s="31"/>
      <c r="F47" s="31"/>
      <c r="G47" s="31"/>
      <c r="H47" s="31"/>
      <c r="I47" s="31"/>
      <c r="J47" s="5"/>
      <c r="K47" s="5"/>
      <c r="L47" s="5"/>
      <c r="M47" s="5"/>
      <c r="N47" s="5"/>
      <c r="O47" s="5"/>
      <c r="P47" s="5"/>
      <c r="Q47" s="19">
        <f t="shared" si="0"/>
        <v>0</v>
      </c>
    </row>
    <row r="48" spans="2:17">
      <c r="B48" s="7">
        <f t="shared" si="1"/>
        <v>40</v>
      </c>
      <c r="C48" s="8"/>
      <c r="D48" s="31"/>
      <c r="E48" s="31"/>
      <c r="F48" s="31"/>
      <c r="G48" s="31"/>
      <c r="H48" s="31"/>
      <c r="I48" s="31"/>
      <c r="J48" s="5"/>
      <c r="K48" s="5"/>
      <c r="L48" s="5"/>
      <c r="M48" s="5"/>
      <c r="N48" s="5"/>
      <c r="O48" s="5"/>
      <c r="P48" s="5"/>
      <c r="Q48" s="19">
        <f t="shared" si="0"/>
        <v>0</v>
      </c>
    </row>
    <row r="49" spans="3:17">
      <c r="C49" s="27"/>
      <c r="D49" s="27"/>
      <c r="E49" s="1"/>
    </row>
    <row r="50" spans="3:17">
      <c r="C50" s="27"/>
      <c r="D50" s="27"/>
      <c r="E50" s="1"/>
      <c r="H50" s="32" t="s">
        <v>19</v>
      </c>
      <c r="I50" s="32"/>
      <c r="J50" s="5">
        <f t="shared" ref="J50:Q50" si="3">COUNTIF(J9:J48,"&gt;=70")</f>
        <v>17</v>
      </c>
      <c r="K50" s="5">
        <f t="shared" si="3"/>
        <v>13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0</v>
      </c>
    </row>
    <row r="51" spans="3:17">
      <c r="C51" s="27"/>
      <c r="D51" s="27"/>
      <c r="E51" s="10"/>
      <c r="H51" s="32" t="s">
        <v>20</v>
      </c>
      <c r="I51" s="32"/>
      <c r="J51" s="5">
        <f t="shared" ref="J51:Q51" si="4">COUNTIF(J9:J49,"&lt;70")</f>
        <v>6</v>
      </c>
      <c r="K51" s="5">
        <f t="shared" si="4"/>
        <v>10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6">
        <f t="shared" si="4"/>
        <v>40</v>
      </c>
    </row>
    <row r="52" spans="3:17">
      <c r="C52" s="27"/>
      <c r="D52" s="27"/>
      <c r="E52" s="27"/>
      <c r="H52" s="32" t="s">
        <v>21</v>
      </c>
      <c r="I52" s="32"/>
      <c r="J52" s="5">
        <f t="shared" ref="J52:Q52" si="5">COUNT(J9:J48)</f>
        <v>23</v>
      </c>
      <c r="K52" s="5">
        <f t="shared" si="5"/>
        <v>23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6">
        <f t="shared" si="5"/>
        <v>40</v>
      </c>
    </row>
    <row r="53" spans="3:17">
      <c r="C53" s="27"/>
      <c r="D53" s="27"/>
      <c r="E53" s="1"/>
      <c r="H53" s="33" t="s">
        <v>16</v>
      </c>
      <c r="I53" s="33"/>
      <c r="J53" s="11">
        <f>J50/J52</f>
        <v>0.73913043478260865</v>
      </c>
      <c r="K53" s="13">
        <f t="shared" ref="K53:Q53" si="6">K50/K52</f>
        <v>0.56521739130434778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3" t="e">
        <f t="shared" si="6"/>
        <v>#DIV/0!</v>
      </c>
      <c r="Q53" s="15">
        <f t="shared" si="6"/>
        <v>0</v>
      </c>
    </row>
    <row r="54" spans="3:17">
      <c r="C54" s="27"/>
      <c r="D54" s="27"/>
      <c r="E54" s="1"/>
      <c r="H54" s="33" t="s">
        <v>17</v>
      </c>
      <c r="I54" s="33"/>
      <c r="J54" s="11">
        <f>J51/J52</f>
        <v>0.2608695652173913</v>
      </c>
      <c r="K54" s="11">
        <f t="shared" ref="K54:Q54" si="7">K51/K52</f>
        <v>0.43478260869565216</v>
      </c>
      <c r="L54" s="13" t="e">
        <f t="shared" si="7"/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3" t="e">
        <f t="shared" si="7"/>
        <v>#DIV/0!</v>
      </c>
      <c r="Q54" s="15">
        <f t="shared" si="7"/>
        <v>1</v>
      </c>
    </row>
    <row r="55" spans="3:17">
      <c r="C55" s="27"/>
      <c r="D55" s="27"/>
      <c r="E55" s="10"/>
    </row>
    <row r="56" spans="3:17">
      <c r="C56" s="1"/>
      <c r="D56" s="1"/>
      <c r="E56" s="10"/>
    </row>
    <row r="58" spans="3:17">
      <c r="J58" s="28"/>
      <c r="K58" s="28"/>
      <c r="L58" s="28"/>
      <c r="M58" s="28"/>
      <c r="N58" s="28"/>
      <c r="O58" s="28"/>
      <c r="P58" s="28"/>
    </row>
    <row r="59" spans="3:17">
      <c r="J59" s="26" t="s">
        <v>18</v>
      </c>
      <c r="K59" s="26"/>
      <c r="L59" s="26"/>
      <c r="M59" s="26"/>
      <c r="N59" s="26"/>
      <c r="O59" s="26"/>
      <c r="P59" s="26"/>
    </row>
  </sheetData>
  <mergeCells count="63">
    <mergeCell ref="C55:D55"/>
    <mergeCell ref="J58:P58"/>
    <mergeCell ref="J59:P59"/>
    <mergeCell ref="C52:E52"/>
    <mergeCell ref="H52:I52"/>
    <mergeCell ref="C53:D53"/>
    <mergeCell ref="H53:I53"/>
    <mergeCell ref="C54:D54"/>
    <mergeCell ref="H54:I54"/>
    <mergeCell ref="D48:I48"/>
    <mergeCell ref="C49:D49"/>
    <mergeCell ref="C50:D50"/>
    <mergeCell ref="H50:I50"/>
    <mergeCell ref="C51:D51"/>
    <mergeCell ref="H51:I51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24:I24"/>
    <mergeCell ref="D25:I25"/>
    <mergeCell ref="D20:I20"/>
    <mergeCell ref="D21:I21"/>
    <mergeCell ref="D22:I22"/>
    <mergeCell ref="D17:I17"/>
    <mergeCell ref="D18:I18"/>
    <mergeCell ref="D19:I19"/>
    <mergeCell ref="D14:I14"/>
    <mergeCell ref="D15:I15"/>
    <mergeCell ref="D16:I16"/>
    <mergeCell ref="D11:I11"/>
    <mergeCell ref="D12:I12"/>
    <mergeCell ref="D13:I13"/>
    <mergeCell ref="D8:I8"/>
    <mergeCell ref="D9:I9"/>
    <mergeCell ref="D10:I10"/>
    <mergeCell ref="D6:G6"/>
    <mergeCell ref="I6:J6"/>
    <mergeCell ref="K6:P6"/>
    <mergeCell ref="B2:P2"/>
    <mergeCell ref="C3:P3"/>
    <mergeCell ref="D4:G4"/>
    <mergeCell ref="J4:K4"/>
    <mergeCell ref="N4:O4"/>
  </mergeCells>
  <conditionalFormatting sqref="J9:J16 J19 J31">
    <cfRule type="containsText" dxfId="5" priority="1" operator="containsText" text="NA">
      <formula>NOT(ISERROR(SEARCH("NA",J9)))</formula>
    </cfRule>
    <cfRule type="containsText" dxfId="4" priority="2" operator="containsText" text="NA">
      <formula>NOT(ISERROR(SEARCH("NA",J9)))</formula>
    </cfRule>
    <cfRule type="cellIs" dxfId="3" priority="3" operator="lessThan">
      <formula>70</formula>
    </cfRule>
    <cfRule type="cellIs" dxfId="2" priority="4" operator="lessThan">
      <formula>70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468F-F2A1-4434-BF29-C89168CAB431}">
  <dimension ref="B2:R58"/>
  <sheetViews>
    <sheetView topLeftCell="A38" workbookViewId="0">
      <selection activeCell="T47" sqref="T47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"/>
      <c r="R2" s="3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162</v>
      </c>
      <c r="E4" s="38"/>
      <c r="F4" s="38"/>
      <c r="G4" s="38"/>
      <c r="I4" t="s">
        <v>1</v>
      </c>
      <c r="J4" s="28" t="s">
        <v>161</v>
      </c>
      <c r="K4" s="28"/>
      <c r="M4" t="s">
        <v>2</v>
      </c>
      <c r="N4" s="39">
        <v>45049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40" t="s">
        <v>66</v>
      </c>
      <c r="E6" s="40"/>
      <c r="F6" s="40"/>
      <c r="G6" s="40"/>
      <c r="I6" s="27" t="s">
        <v>22</v>
      </c>
      <c r="J6" s="27"/>
      <c r="K6" s="40" t="s">
        <v>67</v>
      </c>
      <c r="L6" s="40"/>
      <c r="M6" s="40"/>
      <c r="N6" s="40"/>
      <c r="O6" s="40"/>
      <c r="P6" s="40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21" t="s">
        <v>163</v>
      </c>
      <c r="D9" s="47" t="s">
        <v>164</v>
      </c>
      <c r="E9" s="47"/>
      <c r="F9" s="47"/>
      <c r="G9" s="47"/>
      <c r="H9" s="47"/>
      <c r="I9" s="47"/>
      <c r="J9" s="14">
        <v>81</v>
      </c>
      <c r="K9" s="5"/>
      <c r="L9" s="5"/>
      <c r="M9" s="5"/>
      <c r="N9" s="5"/>
      <c r="O9" s="5"/>
      <c r="P9" s="5"/>
      <c r="Q9" s="12"/>
    </row>
    <row r="10" spans="2:18" ht="15" customHeight="1">
      <c r="B10" s="7">
        <f>B9+1</f>
        <v>2</v>
      </c>
      <c r="C10" s="22" t="s">
        <v>114</v>
      </c>
      <c r="D10" s="47" t="s">
        <v>115</v>
      </c>
      <c r="E10" s="47"/>
      <c r="F10" s="47"/>
      <c r="G10" s="47"/>
      <c r="H10" s="47"/>
      <c r="I10" s="47"/>
      <c r="J10" s="14">
        <v>93</v>
      </c>
      <c r="K10" s="5"/>
      <c r="L10" s="5"/>
      <c r="M10" s="5"/>
      <c r="N10" s="5"/>
      <c r="O10" s="5"/>
      <c r="P10" s="5"/>
      <c r="Q10" s="19">
        <f>SUM(J10:M10)/4</f>
        <v>23.25</v>
      </c>
    </row>
    <row r="11" spans="2:18" ht="15" customHeight="1">
      <c r="B11" s="7">
        <f t="shared" ref="B11:B47" si="0">B10+1</f>
        <v>3</v>
      </c>
      <c r="C11" s="22" t="s">
        <v>116</v>
      </c>
      <c r="D11" s="47" t="s">
        <v>117</v>
      </c>
      <c r="E11" s="47"/>
      <c r="F11" s="47"/>
      <c r="G11" s="47"/>
      <c r="H11" s="47"/>
      <c r="I11" s="47"/>
      <c r="J11" s="14">
        <v>83</v>
      </c>
      <c r="K11" s="5"/>
      <c r="L11" s="5"/>
      <c r="M11" s="5"/>
      <c r="N11" s="5"/>
      <c r="O11" s="5"/>
      <c r="P11" s="5"/>
      <c r="Q11" s="19">
        <f t="shared" ref="Q11:Q47" si="1">SUM(J11:M11)/4</f>
        <v>20.75</v>
      </c>
    </row>
    <row r="12" spans="2:18" ht="15" customHeight="1">
      <c r="B12" s="7">
        <f t="shared" si="0"/>
        <v>4</v>
      </c>
      <c r="C12" s="21" t="s">
        <v>165</v>
      </c>
      <c r="D12" s="47" t="s">
        <v>166</v>
      </c>
      <c r="E12" s="47"/>
      <c r="F12" s="47"/>
      <c r="G12" s="47"/>
      <c r="H12" s="47"/>
      <c r="I12" s="47"/>
      <c r="J12" s="14">
        <v>78</v>
      </c>
      <c r="K12" s="5"/>
      <c r="L12" s="5"/>
      <c r="M12" s="5"/>
      <c r="N12" s="5"/>
      <c r="O12" s="5"/>
      <c r="P12" s="5"/>
      <c r="Q12" s="19">
        <f t="shared" si="1"/>
        <v>19.5</v>
      </c>
    </row>
    <row r="13" spans="2:18" ht="15" customHeight="1">
      <c r="B13" s="7">
        <f t="shared" si="0"/>
        <v>5</v>
      </c>
      <c r="C13" s="22" t="s">
        <v>118</v>
      </c>
      <c r="D13" s="47" t="s">
        <v>119</v>
      </c>
      <c r="E13" s="47"/>
      <c r="F13" s="47"/>
      <c r="G13" s="47"/>
      <c r="H13" s="47"/>
      <c r="I13" s="47"/>
      <c r="J13" s="14">
        <v>85</v>
      </c>
      <c r="K13" s="5"/>
      <c r="L13" s="5"/>
      <c r="M13" s="5"/>
      <c r="N13" s="5"/>
      <c r="O13" s="5"/>
      <c r="P13" s="5"/>
      <c r="Q13" s="19">
        <f t="shared" si="1"/>
        <v>21.25</v>
      </c>
    </row>
    <row r="14" spans="2:18" ht="15" customHeight="1">
      <c r="B14" s="7">
        <f t="shared" si="0"/>
        <v>6</v>
      </c>
      <c r="C14" s="22" t="s">
        <v>120</v>
      </c>
      <c r="D14" s="47" t="s">
        <v>121</v>
      </c>
      <c r="E14" s="47"/>
      <c r="F14" s="47"/>
      <c r="G14" s="47"/>
      <c r="H14" s="47"/>
      <c r="I14" s="47"/>
      <c r="J14" s="14">
        <v>88</v>
      </c>
      <c r="K14" s="5"/>
      <c r="L14" s="5"/>
      <c r="M14" s="5"/>
      <c r="N14" s="5"/>
      <c r="O14" s="5"/>
      <c r="P14" s="5"/>
      <c r="Q14" s="19">
        <f t="shared" si="1"/>
        <v>22</v>
      </c>
    </row>
    <row r="15" spans="2:18" ht="15" customHeight="1">
      <c r="B15" s="7">
        <f t="shared" si="0"/>
        <v>7</v>
      </c>
      <c r="C15" s="22" t="s">
        <v>122</v>
      </c>
      <c r="D15" s="47" t="s">
        <v>123</v>
      </c>
      <c r="E15" s="47"/>
      <c r="F15" s="47"/>
      <c r="G15" s="47"/>
      <c r="H15" s="47"/>
      <c r="I15" s="47"/>
      <c r="J15" s="14">
        <v>85</v>
      </c>
      <c r="K15" s="5"/>
      <c r="L15" s="5"/>
      <c r="M15" s="5"/>
      <c r="N15" s="5"/>
      <c r="O15" s="5"/>
      <c r="P15" s="5"/>
      <c r="Q15" s="19">
        <f t="shared" si="1"/>
        <v>21.25</v>
      </c>
    </row>
    <row r="16" spans="2:18" ht="15" customHeight="1">
      <c r="B16" s="7">
        <f t="shared" si="0"/>
        <v>8</v>
      </c>
      <c r="C16" s="22" t="s">
        <v>124</v>
      </c>
      <c r="D16" s="47" t="s">
        <v>125</v>
      </c>
      <c r="E16" s="47"/>
      <c r="F16" s="47"/>
      <c r="G16" s="47"/>
      <c r="H16" s="47"/>
      <c r="I16" s="47"/>
      <c r="J16" s="14">
        <v>93</v>
      </c>
      <c r="K16" s="5"/>
      <c r="L16" s="5"/>
      <c r="M16" s="5"/>
      <c r="N16" s="5"/>
      <c r="O16" s="5"/>
      <c r="P16" s="5"/>
      <c r="Q16" s="19">
        <f t="shared" si="1"/>
        <v>23.25</v>
      </c>
    </row>
    <row r="17" spans="2:17" ht="15" customHeight="1">
      <c r="B17" s="7">
        <f t="shared" si="0"/>
        <v>9</v>
      </c>
      <c r="C17" s="21" t="s">
        <v>167</v>
      </c>
      <c r="D17" s="47" t="s">
        <v>168</v>
      </c>
      <c r="E17" s="47"/>
      <c r="F17" s="47"/>
      <c r="G17" s="47"/>
      <c r="H17" s="47"/>
      <c r="I17" s="47"/>
      <c r="J17" s="14">
        <v>80</v>
      </c>
      <c r="K17" s="5"/>
      <c r="L17" s="5"/>
      <c r="M17" s="5"/>
      <c r="N17" s="5"/>
      <c r="O17" s="5"/>
      <c r="P17" s="5"/>
      <c r="Q17" s="19">
        <f t="shared" si="1"/>
        <v>20</v>
      </c>
    </row>
    <row r="18" spans="2:17" ht="15" customHeight="1">
      <c r="B18" s="7">
        <f t="shared" si="0"/>
        <v>10</v>
      </c>
      <c r="C18" s="22" t="s">
        <v>126</v>
      </c>
      <c r="D18" s="47" t="s">
        <v>127</v>
      </c>
      <c r="E18" s="47"/>
      <c r="F18" s="47"/>
      <c r="G18" s="47"/>
      <c r="H18" s="47"/>
      <c r="I18" s="47"/>
      <c r="J18" s="14">
        <v>90</v>
      </c>
      <c r="K18" s="5"/>
      <c r="L18" s="5"/>
      <c r="M18" s="5"/>
      <c r="N18" s="5"/>
      <c r="O18" s="5"/>
      <c r="P18" s="5"/>
      <c r="Q18" s="19">
        <f t="shared" si="1"/>
        <v>22.5</v>
      </c>
    </row>
    <row r="19" spans="2:17" ht="15" customHeight="1">
      <c r="B19" s="7">
        <f t="shared" si="0"/>
        <v>11</v>
      </c>
      <c r="C19" s="22" t="s">
        <v>169</v>
      </c>
      <c r="D19" s="51" t="s">
        <v>170</v>
      </c>
      <c r="E19" s="52"/>
      <c r="F19" s="52"/>
      <c r="G19" s="52"/>
      <c r="H19" s="52"/>
      <c r="I19" s="53"/>
      <c r="J19" s="14">
        <v>80</v>
      </c>
      <c r="K19" s="5"/>
      <c r="L19" s="5"/>
      <c r="M19" s="5"/>
      <c r="N19" s="5"/>
      <c r="O19" s="5"/>
      <c r="P19" s="5"/>
      <c r="Q19" s="19">
        <f t="shared" si="1"/>
        <v>20</v>
      </c>
    </row>
    <row r="20" spans="2:17" ht="15" customHeight="1">
      <c r="B20" s="7">
        <f t="shared" si="0"/>
        <v>12</v>
      </c>
      <c r="C20" s="22" t="s">
        <v>128</v>
      </c>
      <c r="D20" s="47" t="s">
        <v>129</v>
      </c>
      <c r="E20" s="47"/>
      <c r="F20" s="47"/>
      <c r="G20" s="47"/>
      <c r="H20" s="47"/>
      <c r="I20" s="47"/>
      <c r="J20" s="14">
        <v>80</v>
      </c>
      <c r="K20" s="5"/>
      <c r="L20" s="5"/>
      <c r="M20" s="5"/>
      <c r="N20" s="5"/>
      <c r="O20" s="5"/>
      <c r="P20" s="5"/>
      <c r="Q20" s="19">
        <f t="shared" si="1"/>
        <v>20</v>
      </c>
    </row>
    <row r="21" spans="2:17" ht="15" customHeight="1">
      <c r="B21" s="7">
        <f t="shared" si="0"/>
        <v>13</v>
      </c>
      <c r="C21" s="22" t="s">
        <v>130</v>
      </c>
      <c r="D21" s="47" t="s">
        <v>131</v>
      </c>
      <c r="E21" s="47"/>
      <c r="F21" s="47"/>
      <c r="G21" s="47"/>
      <c r="H21" s="47"/>
      <c r="I21" s="47"/>
      <c r="J21" s="14">
        <v>80</v>
      </c>
      <c r="K21" s="5"/>
      <c r="L21" s="5"/>
      <c r="M21" s="5"/>
      <c r="N21" s="5"/>
      <c r="O21" s="5"/>
      <c r="P21" s="5"/>
      <c r="Q21" s="19">
        <f t="shared" si="1"/>
        <v>20</v>
      </c>
    </row>
    <row r="22" spans="2:17" ht="15" customHeight="1">
      <c r="B22" s="7">
        <f t="shared" si="0"/>
        <v>14</v>
      </c>
      <c r="C22" s="22" t="s">
        <v>132</v>
      </c>
      <c r="D22" s="47" t="s">
        <v>133</v>
      </c>
      <c r="E22" s="47"/>
      <c r="F22" s="47"/>
      <c r="G22" s="47"/>
      <c r="H22" s="47"/>
      <c r="I22" s="47"/>
      <c r="J22" s="14">
        <v>80</v>
      </c>
      <c r="K22" s="5"/>
      <c r="L22" s="5"/>
      <c r="M22" s="5"/>
      <c r="N22" s="5"/>
      <c r="O22" s="5"/>
      <c r="P22" s="5"/>
      <c r="Q22" s="19">
        <f t="shared" si="1"/>
        <v>20</v>
      </c>
    </row>
    <row r="23" spans="2:17" ht="15" customHeight="1">
      <c r="B23" s="7">
        <f t="shared" si="0"/>
        <v>15</v>
      </c>
      <c r="C23" s="22" t="s">
        <v>134</v>
      </c>
      <c r="D23" s="47" t="s">
        <v>135</v>
      </c>
      <c r="E23" s="47"/>
      <c r="F23" s="47"/>
      <c r="G23" s="47"/>
      <c r="H23" s="47"/>
      <c r="I23" s="47"/>
      <c r="J23" s="14">
        <v>80</v>
      </c>
      <c r="K23" s="5"/>
      <c r="L23" s="5"/>
      <c r="M23" s="5"/>
      <c r="N23" s="5"/>
      <c r="O23" s="5"/>
      <c r="P23" s="5"/>
      <c r="Q23" s="19">
        <f t="shared" si="1"/>
        <v>20</v>
      </c>
    </row>
    <row r="24" spans="2:17" ht="15" customHeight="1">
      <c r="B24" s="7">
        <f t="shared" si="0"/>
        <v>16</v>
      </c>
      <c r="C24" s="22" t="s">
        <v>136</v>
      </c>
      <c r="D24" s="47" t="s">
        <v>137</v>
      </c>
      <c r="E24" s="47"/>
      <c r="F24" s="47"/>
      <c r="G24" s="47"/>
      <c r="H24" s="47"/>
      <c r="I24" s="47"/>
      <c r="J24" s="14">
        <v>80</v>
      </c>
      <c r="K24" s="5"/>
      <c r="L24" s="5"/>
      <c r="M24" s="5"/>
      <c r="N24" s="5"/>
      <c r="O24" s="5"/>
      <c r="P24" s="5"/>
      <c r="Q24" s="19">
        <f t="shared" si="1"/>
        <v>20</v>
      </c>
    </row>
    <row r="25" spans="2:17" ht="15" customHeight="1">
      <c r="B25" s="7">
        <f t="shared" si="0"/>
        <v>17</v>
      </c>
      <c r="C25" s="22" t="s">
        <v>171</v>
      </c>
      <c r="D25" s="51" t="s">
        <v>172</v>
      </c>
      <c r="E25" s="52"/>
      <c r="F25" s="52"/>
      <c r="G25" s="52"/>
      <c r="H25" s="52"/>
      <c r="I25" s="53"/>
      <c r="J25" s="14">
        <v>88</v>
      </c>
      <c r="K25" s="5"/>
      <c r="L25" s="5"/>
      <c r="M25" s="5"/>
      <c r="N25" s="5"/>
      <c r="O25" s="5"/>
      <c r="P25" s="5"/>
      <c r="Q25" s="19">
        <f t="shared" si="1"/>
        <v>22</v>
      </c>
    </row>
    <row r="26" spans="2:17" ht="15" customHeight="1">
      <c r="B26" s="7">
        <f t="shared" si="0"/>
        <v>18</v>
      </c>
      <c r="C26" s="22" t="s">
        <v>138</v>
      </c>
      <c r="D26" s="47" t="s">
        <v>139</v>
      </c>
      <c r="E26" s="47"/>
      <c r="F26" s="47"/>
      <c r="G26" s="47"/>
      <c r="H26" s="47"/>
      <c r="I26" s="47"/>
      <c r="J26" s="14">
        <v>80</v>
      </c>
      <c r="K26" s="5"/>
      <c r="L26" s="5"/>
      <c r="M26" s="5"/>
      <c r="N26" s="5"/>
      <c r="O26" s="5"/>
      <c r="P26" s="5"/>
      <c r="Q26" s="19">
        <f t="shared" si="1"/>
        <v>20</v>
      </c>
    </row>
    <row r="27" spans="2:17" ht="15" customHeight="1">
      <c r="B27" s="7">
        <f t="shared" si="0"/>
        <v>19</v>
      </c>
      <c r="C27" s="22" t="s">
        <v>140</v>
      </c>
      <c r="D27" s="47" t="s">
        <v>141</v>
      </c>
      <c r="E27" s="47"/>
      <c r="F27" s="47"/>
      <c r="G27" s="47"/>
      <c r="H27" s="47"/>
      <c r="I27" s="47"/>
      <c r="J27" s="14">
        <v>80</v>
      </c>
      <c r="K27" s="5"/>
      <c r="L27" s="5"/>
      <c r="M27" s="5"/>
      <c r="N27" s="5"/>
      <c r="O27" s="5"/>
      <c r="P27" s="5"/>
      <c r="Q27" s="19">
        <f t="shared" si="1"/>
        <v>20</v>
      </c>
    </row>
    <row r="28" spans="2:17" ht="15" customHeight="1">
      <c r="B28" s="7">
        <f t="shared" si="0"/>
        <v>20</v>
      </c>
      <c r="C28" s="22" t="s">
        <v>144</v>
      </c>
      <c r="D28" s="51" t="s">
        <v>145</v>
      </c>
      <c r="E28" s="52"/>
      <c r="F28" s="52"/>
      <c r="G28" s="52"/>
      <c r="H28" s="52"/>
      <c r="I28" s="53"/>
      <c r="J28" s="14">
        <v>80</v>
      </c>
      <c r="K28" s="5"/>
      <c r="L28" s="5"/>
      <c r="M28" s="5"/>
      <c r="N28" s="5"/>
      <c r="O28" s="5"/>
      <c r="P28" s="5"/>
      <c r="Q28" s="19">
        <f t="shared" si="1"/>
        <v>20</v>
      </c>
    </row>
    <row r="29" spans="2:17" ht="15" customHeight="1">
      <c r="B29" s="7">
        <f t="shared" si="0"/>
        <v>21</v>
      </c>
      <c r="C29" s="22" t="s">
        <v>146</v>
      </c>
      <c r="D29" s="51" t="s">
        <v>147</v>
      </c>
      <c r="E29" s="52"/>
      <c r="F29" s="52"/>
      <c r="G29" s="52"/>
      <c r="H29" s="52"/>
      <c r="I29" s="53"/>
      <c r="J29" s="14">
        <v>93</v>
      </c>
      <c r="K29" s="5"/>
      <c r="L29" s="5"/>
      <c r="M29" s="5"/>
      <c r="N29" s="5"/>
      <c r="O29" s="5"/>
      <c r="P29" s="5"/>
      <c r="Q29" s="19">
        <f t="shared" si="1"/>
        <v>23.25</v>
      </c>
    </row>
    <row r="30" spans="2:17" ht="15" customHeight="1">
      <c r="B30" s="7">
        <f t="shared" si="0"/>
        <v>22</v>
      </c>
      <c r="C30" s="21" t="s">
        <v>173</v>
      </c>
      <c r="D30" s="51" t="s">
        <v>174</v>
      </c>
      <c r="E30" s="52"/>
      <c r="F30" s="52"/>
      <c r="G30" s="52"/>
      <c r="H30" s="52"/>
      <c r="I30" s="53"/>
      <c r="J30" s="14">
        <v>80.5</v>
      </c>
      <c r="K30" s="5"/>
      <c r="L30" s="5"/>
      <c r="M30" s="5"/>
      <c r="N30" s="5"/>
      <c r="O30" s="5"/>
      <c r="P30" s="5"/>
      <c r="Q30" s="19">
        <f t="shared" si="1"/>
        <v>20.125</v>
      </c>
    </row>
    <row r="31" spans="2:17" ht="15" customHeight="1">
      <c r="B31" s="7">
        <f t="shared" si="0"/>
        <v>23</v>
      </c>
      <c r="C31" s="22" t="s">
        <v>148</v>
      </c>
      <c r="D31" s="51" t="s">
        <v>149</v>
      </c>
      <c r="E31" s="52"/>
      <c r="F31" s="52"/>
      <c r="G31" s="52"/>
      <c r="H31" s="52"/>
      <c r="I31" s="53"/>
      <c r="J31" s="14">
        <v>80.5</v>
      </c>
      <c r="K31" s="5"/>
      <c r="L31" s="5"/>
      <c r="M31" s="5"/>
      <c r="N31" s="5"/>
      <c r="O31" s="5"/>
      <c r="P31" s="5"/>
      <c r="Q31" s="19">
        <f t="shared" si="1"/>
        <v>20.125</v>
      </c>
    </row>
    <row r="32" spans="2:17" ht="15" customHeight="1">
      <c r="B32" s="7">
        <f t="shared" si="0"/>
        <v>24</v>
      </c>
      <c r="C32" s="22" t="s">
        <v>150</v>
      </c>
      <c r="D32" s="51" t="s">
        <v>151</v>
      </c>
      <c r="E32" s="52"/>
      <c r="F32" s="52"/>
      <c r="G32" s="52"/>
      <c r="H32" s="52"/>
      <c r="I32" s="53"/>
      <c r="J32" s="14">
        <v>90</v>
      </c>
      <c r="K32" s="5"/>
      <c r="L32" s="5"/>
      <c r="M32" s="5"/>
      <c r="N32" s="5"/>
      <c r="O32" s="5"/>
      <c r="P32" s="5"/>
      <c r="Q32" s="19">
        <f t="shared" si="1"/>
        <v>22.5</v>
      </c>
    </row>
    <row r="33" spans="2:17" ht="15" customHeight="1">
      <c r="B33" s="7">
        <f t="shared" si="0"/>
        <v>25</v>
      </c>
      <c r="C33" s="22" t="s">
        <v>152</v>
      </c>
      <c r="D33" s="51" t="s">
        <v>153</v>
      </c>
      <c r="E33" s="52"/>
      <c r="F33" s="52"/>
      <c r="G33" s="52"/>
      <c r="H33" s="52"/>
      <c r="I33" s="53"/>
      <c r="J33" s="14">
        <v>80</v>
      </c>
      <c r="K33" s="5"/>
      <c r="L33" s="5"/>
      <c r="M33" s="5"/>
      <c r="N33" s="5"/>
      <c r="O33" s="5"/>
      <c r="P33" s="5"/>
      <c r="Q33" s="19">
        <f t="shared" si="1"/>
        <v>20</v>
      </c>
    </row>
    <row r="34" spans="2:17" ht="15" customHeight="1">
      <c r="B34" s="7">
        <f t="shared" si="0"/>
        <v>26</v>
      </c>
      <c r="C34" s="21" t="s">
        <v>175</v>
      </c>
      <c r="D34" s="51" t="s">
        <v>176</v>
      </c>
      <c r="E34" s="52"/>
      <c r="F34" s="52"/>
      <c r="G34" s="52"/>
      <c r="H34" s="52"/>
      <c r="I34" s="53"/>
      <c r="J34" s="14">
        <v>80</v>
      </c>
      <c r="K34" s="5"/>
      <c r="L34" s="5"/>
      <c r="M34" s="5"/>
      <c r="N34" s="5"/>
      <c r="O34" s="5"/>
      <c r="P34" s="5"/>
      <c r="Q34" s="19">
        <f t="shared" si="1"/>
        <v>20</v>
      </c>
    </row>
    <row r="35" spans="2:17" ht="15" customHeight="1">
      <c r="B35" s="7">
        <f t="shared" si="0"/>
        <v>27</v>
      </c>
      <c r="C35" s="21" t="s">
        <v>177</v>
      </c>
      <c r="D35" s="51" t="s">
        <v>178</v>
      </c>
      <c r="E35" s="52"/>
      <c r="F35" s="52"/>
      <c r="G35" s="52"/>
      <c r="H35" s="52"/>
      <c r="I35" s="53"/>
      <c r="J35" s="14">
        <v>80</v>
      </c>
      <c r="K35" s="5"/>
      <c r="L35" s="5"/>
      <c r="M35" s="5"/>
      <c r="N35" s="5"/>
      <c r="O35" s="5"/>
      <c r="P35" s="5"/>
      <c r="Q35" s="19">
        <f t="shared" si="1"/>
        <v>20</v>
      </c>
    </row>
    <row r="36" spans="2:17" ht="15" customHeight="1">
      <c r="B36" s="7">
        <f t="shared" si="0"/>
        <v>28</v>
      </c>
      <c r="C36" s="22" t="s">
        <v>154</v>
      </c>
      <c r="D36" s="51" t="s">
        <v>155</v>
      </c>
      <c r="E36" s="52"/>
      <c r="F36" s="52"/>
      <c r="G36" s="52"/>
      <c r="H36" s="52"/>
      <c r="I36" s="53"/>
      <c r="J36" s="14">
        <v>93</v>
      </c>
      <c r="K36" s="5"/>
      <c r="L36" s="5"/>
      <c r="M36" s="5"/>
      <c r="N36" s="5"/>
      <c r="O36" s="5"/>
      <c r="P36" s="5"/>
      <c r="Q36" s="19">
        <f t="shared" si="1"/>
        <v>23.25</v>
      </c>
    </row>
    <row r="37" spans="2:17" ht="15" customHeight="1">
      <c r="B37" s="7">
        <f t="shared" si="0"/>
        <v>29</v>
      </c>
      <c r="C37" s="21" t="s">
        <v>179</v>
      </c>
      <c r="D37" s="51" t="s">
        <v>180</v>
      </c>
      <c r="E37" s="52"/>
      <c r="F37" s="52"/>
      <c r="G37" s="52"/>
      <c r="H37" s="52"/>
      <c r="I37" s="53"/>
      <c r="J37" s="14">
        <v>80</v>
      </c>
      <c r="K37" s="5"/>
      <c r="L37" s="5"/>
      <c r="M37" s="5"/>
      <c r="N37" s="5"/>
      <c r="O37" s="5"/>
      <c r="P37" s="5"/>
      <c r="Q37" s="19">
        <f t="shared" si="1"/>
        <v>20</v>
      </c>
    </row>
    <row r="38" spans="2:17" ht="15" customHeight="1">
      <c r="B38" s="7">
        <f t="shared" si="0"/>
        <v>30</v>
      </c>
      <c r="C38" s="21" t="s">
        <v>181</v>
      </c>
      <c r="D38" s="51" t="s">
        <v>182</v>
      </c>
      <c r="E38" s="52"/>
      <c r="F38" s="52"/>
      <c r="G38" s="52"/>
      <c r="H38" s="52"/>
      <c r="I38" s="53"/>
      <c r="J38" s="14">
        <v>80</v>
      </c>
      <c r="K38" s="5"/>
      <c r="L38" s="5"/>
      <c r="M38" s="5"/>
      <c r="N38" s="5"/>
      <c r="O38" s="5"/>
      <c r="P38" s="5"/>
      <c r="Q38" s="19">
        <f t="shared" si="1"/>
        <v>20</v>
      </c>
    </row>
    <row r="39" spans="2:17" ht="15" customHeight="1">
      <c r="B39" s="7">
        <f t="shared" si="0"/>
        <v>31</v>
      </c>
      <c r="C39" s="22" t="s">
        <v>156</v>
      </c>
      <c r="D39" s="51" t="s">
        <v>157</v>
      </c>
      <c r="E39" s="52"/>
      <c r="F39" s="52"/>
      <c r="G39" s="52"/>
      <c r="H39" s="52"/>
      <c r="I39" s="53"/>
      <c r="J39" s="14">
        <v>80</v>
      </c>
      <c r="K39" s="5"/>
      <c r="L39" s="5"/>
      <c r="M39" s="5"/>
      <c r="N39" s="5"/>
      <c r="O39" s="5"/>
      <c r="P39" s="5"/>
      <c r="Q39" s="19">
        <f t="shared" si="1"/>
        <v>20</v>
      </c>
    </row>
    <row r="40" spans="2:17" ht="15" customHeight="1">
      <c r="B40" s="7">
        <f t="shared" si="0"/>
        <v>32</v>
      </c>
      <c r="C40" s="22" t="s">
        <v>158</v>
      </c>
      <c r="D40" s="47" t="s">
        <v>159</v>
      </c>
      <c r="E40" s="47"/>
      <c r="F40" s="47"/>
      <c r="G40" s="47"/>
      <c r="H40" s="47"/>
      <c r="I40" s="47"/>
      <c r="J40" s="14">
        <v>80</v>
      </c>
      <c r="K40" s="5"/>
      <c r="L40" s="5"/>
      <c r="M40" s="5"/>
      <c r="N40" s="5"/>
      <c r="O40" s="5"/>
      <c r="P40" s="5"/>
      <c r="Q40" s="19">
        <f t="shared" si="1"/>
        <v>20</v>
      </c>
    </row>
    <row r="41" spans="2:17" ht="15" customHeight="1">
      <c r="B41" s="7">
        <f t="shared" si="0"/>
        <v>33</v>
      </c>
      <c r="C41" s="20"/>
      <c r="D41" s="30"/>
      <c r="E41" s="30"/>
      <c r="F41" s="30"/>
      <c r="G41" s="30"/>
      <c r="H41" s="30"/>
      <c r="I41" s="30"/>
      <c r="J41" s="14"/>
      <c r="K41" s="5"/>
      <c r="L41" s="5"/>
      <c r="M41" s="5"/>
      <c r="N41" s="5"/>
      <c r="O41" s="5"/>
      <c r="P41" s="5"/>
      <c r="Q41" s="19">
        <f t="shared" si="1"/>
        <v>0</v>
      </c>
    </row>
    <row r="42" spans="2:17" ht="15" customHeight="1">
      <c r="B42" s="7">
        <f t="shared" si="0"/>
        <v>34</v>
      </c>
      <c r="C42" s="20"/>
      <c r="D42" s="30"/>
      <c r="E42" s="30"/>
      <c r="F42" s="30"/>
      <c r="G42" s="30"/>
      <c r="H42" s="30"/>
      <c r="I42" s="30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17">
      <c r="B43" s="7">
        <f t="shared" si="0"/>
        <v>35</v>
      </c>
      <c r="C43" s="7"/>
      <c r="D43" s="30"/>
      <c r="E43" s="30"/>
      <c r="F43" s="30"/>
      <c r="G43" s="30"/>
      <c r="H43" s="30"/>
      <c r="I43" s="30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17">
      <c r="B44" s="7">
        <f t="shared" si="0"/>
        <v>36</v>
      </c>
      <c r="C44" s="20"/>
      <c r="D44" s="30"/>
      <c r="E44" s="30"/>
      <c r="F44" s="30"/>
      <c r="G44" s="30"/>
      <c r="H44" s="30"/>
      <c r="I44" s="30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17">
      <c r="B45" s="7">
        <f t="shared" si="0"/>
        <v>37</v>
      </c>
      <c r="C45" s="20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17">
      <c r="B46" s="7">
        <f t="shared" si="0"/>
        <v>38</v>
      </c>
      <c r="C46" s="24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9"/>
    </row>
    <row r="47" spans="2:17">
      <c r="B47" s="7">
        <f t="shared" si="0"/>
        <v>39</v>
      </c>
      <c r="C47" s="7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9">
        <f t="shared" si="1"/>
        <v>0</v>
      </c>
    </row>
    <row r="48" spans="2:17">
      <c r="C48" s="27"/>
      <c r="D48" s="27"/>
      <c r="E48" s="1"/>
    </row>
    <row r="49" spans="3:17">
      <c r="C49" s="27"/>
      <c r="D49" s="27"/>
      <c r="E49" s="1"/>
      <c r="H49" s="32" t="s">
        <v>19</v>
      </c>
      <c r="I49" s="32"/>
      <c r="J49" s="5">
        <f>COUNTIF(J9:J47,"&gt;=70")</f>
        <v>32</v>
      </c>
      <c r="K49" s="5">
        <f t="shared" ref="J49:Q49" si="2">COUNTIF(K10:K47,"&gt;=70")</f>
        <v>0</v>
      </c>
      <c r="L49" s="5">
        <f t="shared" si="2"/>
        <v>0</v>
      </c>
      <c r="M49" s="5">
        <f t="shared" si="2"/>
        <v>0</v>
      </c>
      <c r="N49" s="5">
        <f t="shared" si="2"/>
        <v>0</v>
      </c>
      <c r="O49" s="5">
        <f t="shared" si="2"/>
        <v>0</v>
      </c>
      <c r="P49" s="5">
        <f t="shared" si="2"/>
        <v>0</v>
      </c>
      <c r="Q49" s="16">
        <f t="shared" si="2"/>
        <v>0</v>
      </c>
    </row>
    <row r="50" spans="3:17">
      <c r="C50" s="27"/>
      <c r="D50" s="27"/>
      <c r="E50" s="10"/>
      <c r="H50" s="32" t="s">
        <v>20</v>
      </c>
      <c r="I50" s="32"/>
      <c r="J50" s="5">
        <f t="shared" ref="J50:Q50" si="3">COUNTIF(J10:J48,"&lt;70")</f>
        <v>0</v>
      </c>
      <c r="K50" s="5">
        <f t="shared" si="3"/>
        <v>0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37</v>
      </c>
    </row>
    <row r="51" spans="3:17">
      <c r="C51" s="27"/>
      <c r="D51" s="27"/>
      <c r="E51" s="27"/>
      <c r="H51" s="32" t="s">
        <v>21</v>
      </c>
      <c r="I51" s="32"/>
      <c r="J51" s="5">
        <f>COUNT(J9:J47)</f>
        <v>32</v>
      </c>
      <c r="K51" s="5">
        <f t="shared" ref="J51:Q51" si="4">COUNT(K10:K47)</f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6">
        <f t="shared" si="4"/>
        <v>37</v>
      </c>
    </row>
    <row r="52" spans="3:17">
      <c r="C52" s="27"/>
      <c r="D52" s="27"/>
      <c r="E52" s="1"/>
      <c r="H52" s="33" t="s">
        <v>16</v>
      </c>
      <c r="I52" s="33"/>
      <c r="J52" s="11">
        <f>J49/J51</f>
        <v>1</v>
      </c>
      <c r="K52" s="13" t="e">
        <f t="shared" ref="K52:Q52" si="5">K49/K51</f>
        <v>#DIV/0!</v>
      </c>
      <c r="L52" s="13" t="e">
        <f t="shared" si="5"/>
        <v>#DIV/0!</v>
      </c>
      <c r="M52" s="13" t="e">
        <f t="shared" si="5"/>
        <v>#DIV/0!</v>
      </c>
      <c r="N52" s="13" t="e">
        <f t="shared" si="5"/>
        <v>#DIV/0!</v>
      </c>
      <c r="O52" s="13" t="e">
        <f t="shared" si="5"/>
        <v>#DIV/0!</v>
      </c>
      <c r="P52" s="13" t="e">
        <f t="shared" si="5"/>
        <v>#DIV/0!</v>
      </c>
      <c r="Q52" s="15">
        <f t="shared" si="5"/>
        <v>0</v>
      </c>
    </row>
    <row r="53" spans="3:17">
      <c r="C53" s="27"/>
      <c r="D53" s="27"/>
      <c r="E53" s="1"/>
      <c r="H53" s="33" t="s">
        <v>17</v>
      </c>
      <c r="I53" s="33"/>
      <c r="J53" s="11">
        <f>J50/J51</f>
        <v>0</v>
      </c>
      <c r="K53" s="11" t="e">
        <f t="shared" ref="K53:Q53" si="6">K50/K51</f>
        <v>#DIV/0!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3" t="e">
        <f t="shared" si="6"/>
        <v>#DIV/0!</v>
      </c>
      <c r="Q53" s="15">
        <f t="shared" si="6"/>
        <v>1</v>
      </c>
    </row>
    <row r="54" spans="3:17">
      <c r="C54" s="27"/>
      <c r="D54" s="27"/>
      <c r="E54" s="10"/>
    </row>
    <row r="55" spans="3:17">
      <c r="C55" s="1"/>
      <c r="D55" s="1"/>
      <c r="E55" s="10"/>
    </row>
    <row r="57" spans="3:17">
      <c r="J57" s="28"/>
      <c r="K57" s="28"/>
      <c r="L57" s="28"/>
      <c r="M57" s="28"/>
      <c r="N57" s="28"/>
      <c r="O57" s="28"/>
      <c r="P57" s="28"/>
    </row>
    <row r="58" spans="3:17">
      <c r="J58" s="26" t="s">
        <v>18</v>
      </c>
      <c r="K58" s="26"/>
      <c r="L58" s="26"/>
      <c r="M58" s="26"/>
      <c r="N58" s="26"/>
      <c r="O58" s="26"/>
      <c r="P58" s="26"/>
    </row>
  </sheetData>
  <mergeCells count="62">
    <mergeCell ref="J58:P58"/>
    <mergeCell ref="D9:I9"/>
    <mergeCell ref="D12:I12"/>
    <mergeCell ref="D17:I17"/>
    <mergeCell ref="D19:I19"/>
    <mergeCell ref="D30:I30"/>
    <mergeCell ref="D35:I35"/>
    <mergeCell ref="D34:I34"/>
    <mergeCell ref="D37:I37"/>
    <mergeCell ref="D38:I38"/>
    <mergeCell ref="C52:D52"/>
    <mergeCell ref="H52:I52"/>
    <mergeCell ref="C53:D53"/>
    <mergeCell ref="H53:I53"/>
    <mergeCell ref="C54:D54"/>
    <mergeCell ref="J57:P57"/>
    <mergeCell ref="C49:D49"/>
    <mergeCell ref="H49:I49"/>
    <mergeCell ref="C50:D50"/>
    <mergeCell ref="H50:I50"/>
    <mergeCell ref="C51:E51"/>
    <mergeCell ref="H51:I51"/>
    <mergeCell ref="C48:D48"/>
    <mergeCell ref="D47:I47"/>
    <mergeCell ref="D41:I41"/>
    <mergeCell ref="D42:I42"/>
    <mergeCell ref="D43:I43"/>
    <mergeCell ref="D44:I44"/>
    <mergeCell ref="D45:I45"/>
    <mergeCell ref="D46:I46"/>
    <mergeCell ref="D18:I18"/>
    <mergeCell ref="D20:I20"/>
    <mergeCell ref="D21:I21"/>
    <mergeCell ref="D22:I22"/>
    <mergeCell ref="D40:I40"/>
    <mergeCell ref="D24:I24"/>
    <mergeCell ref="D26:I26"/>
    <mergeCell ref="D27:I27"/>
    <mergeCell ref="D28:I28"/>
    <mergeCell ref="D29:I29"/>
    <mergeCell ref="D25:I25"/>
    <mergeCell ref="D31:I31"/>
    <mergeCell ref="D32:I32"/>
    <mergeCell ref="D33:I33"/>
    <mergeCell ref="D36:I36"/>
    <mergeCell ref="D39:I39"/>
    <mergeCell ref="D23:I23"/>
    <mergeCell ref="D15:I15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0:I10"/>
    <mergeCell ref="D11:I11"/>
    <mergeCell ref="D13:I13"/>
    <mergeCell ref="D14:I14"/>
    <mergeCell ref="D16:I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B0AB-AB0B-42BF-9A10-32987A183FCE}">
  <dimension ref="B2:R59"/>
  <sheetViews>
    <sheetView topLeftCell="A38" workbookViewId="0">
      <selection activeCell="T47" sqref="T47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"/>
      <c r="R2" s="3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162</v>
      </c>
      <c r="E4" s="38"/>
      <c r="F4" s="38"/>
      <c r="G4" s="38"/>
      <c r="I4" t="s">
        <v>1</v>
      </c>
      <c r="J4" s="28" t="s">
        <v>184</v>
      </c>
      <c r="K4" s="28"/>
      <c r="M4" t="s">
        <v>2</v>
      </c>
      <c r="N4" s="39">
        <v>45049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40" t="s">
        <v>66</v>
      </c>
      <c r="E6" s="40"/>
      <c r="F6" s="40"/>
      <c r="G6" s="40"/>
      <c r="I6" s="27" t="s">
        <v>22</v>
      </c>
      <c r="J6" s="27"/>
      <c r="K6" s="40" t="s">
        <v>67</v>
      </c>
      <c r="L6" s="40"/>
      <c r="M6" s="40"/>
      <c r="N6" s="40"/>
      <c r="O6" s="40"/>
      <c r="P6" s="40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21" t="s">
        <v>185</v>
      </c>
      <c r="D9" s="46" t="s">
        <v>186</v>
      </c>
      <c r="E9" s="46"/>
      <c r="F9" s="46"/>
      <c r="G9" s="46"/>
      <c r="H9" s="46"/>
      <c r="I9" s="46"/>
      <c r="J9" s="14">
        <v>80</v>
      </c>
      <c r="K9" s="5"/>
      <c r="L9" s="5"/>
      <c r="M9" s="5"/>
      <c r="N9" s="5"/>
      <c r="O9" s="5"/>
      <c r="P9" s="5"/>
      <c r="Q9" s="12"/>
    </row>
    <row r="10" spans="2:18" ht="15" customHeight="1">
      <c r="B10" s="7">
        <f>B9+1</f>
        <v>2</v>
      </c>
      <c r="C10" s="21" t="s">
        <v>187</v>
      </c>
      <c r="D10" s="46" t="s">
        <v>188</v>
      </c>
      <c r="E10" s="46"/>
      <c r="F10" s="46"/>
      <c r="G10" s="46"/>
      <c r="H10" s="46"/>
      <c r="I10" s="46"/>
      <c r="J10" s="14">
        <v>80</v>
      </c>
      <c r="K10" s="5"/>
      <c r="L10" s="5"/>
      <c r="M10" s="5"/>
      <c r="N10" s="5"/>
      <c r="O10" s="5"/>
      <c r="P10" s="5"/>
      <c r="Q10" s="19">
        <f>SUM(J10:M10)/4</f>
        <v>20</v>
      </c>
    </row>
    <row r="11" spans="2:18" ht="15" customHeight="1">
      <c r="B11" s="7">
        <f t="shared" ref="B11:B48" si="0">B10+1</f>
        <v>3</v>
      </c>
      <c r="C11" s="21" t="s">
        <v>122</v>
      </c>
      <c r="D11" s="46" t="s">
        <v>189</v>
      </c>
      <c r="E11" s="46"/>
      <c r="F11" s="46"/>
      <c r="G11" s="46"/>
      <c r="H11" s="46"/>
      <c r="I11" s="46"/>
      <c r="J11" s="14">
        <v>80</v>
      </c>
      <c r="K11" s="5"/>
      <c r="L11" s="5"/>
      <c r="M11" s="5"/>
      <c r="N11" s="5"/>
      <c r="O11" s="5"/>
      <c r="P11" s="5"/>
      <c r="Q11" s="19">
        <f t="shared" ref="Q11:Q45" si="1">SUM(J11:M11)/4</f>
        <v>20</v>
      </c>
    </row>
    <row r="12" spans="2:18" ht="15" customHeight="1">
      <c r="B12" s="7">
        <f t="shared" si="0"/>
        <v>4</v>
      </c>
      <c r="C12" s="21" t="s">
        <v>190</v>
      </c>
      <c r="D12" s="46" t="s">
        <v>183</v>
      </c>
      <c r="E12" s="46"/>
      <c r="F12" s="46"/>
      <c r="G12" s="46"/>
      <c r="H12" s="46"/>
      <c r="I12" s="46"/>
      <c r="J12" s="14">
        <v>80</v>
      </c>
      <c r="K12" s="5"/>
      <c r="L12" s="5"/>
      <c r="M12" s="5"/>
      <c r="N12" s="5"/>
      <c r="O12" s="5"/>
      <c r="P12" s="5"/>
      <c r="Q12" s="19">
        <f t="shared" si="1"/>
        <v>20</v>
      </c>
    </row>
    <row r="13" spans="2:18" ht="15" customHeight="1">
      <c r="B13" s="7">
        <f t="shared" si="0"/>
        <v>5</v>
      </c>
      <c r="C13" s="21" t="s">
        <v>191</v>
      </c>
      <c r="D13" s="46" t="s">
        <v>192</v>
      </c>
      <c r="E13" s="46"/>
      <c r="F13" s="46"/>
      <c r="G13" s="46"/>
      <c r="H13" s="46"/>
      <c r="I13" s="46"/>
      <c r="J13" s="14">
        <v>88</v>
      </c>
      <c r="K13" s="5"/>
      <c r="L13" s="5"/>
      <c r="M13" s="5"/>
      <c r="N13" s="5"/>
      <c r="O13" s="5"/>
      <c r="P13" s="5"/>
      <c r="Q13" s="19">
        <f t="shared" si="1"/>
        <v>22</v>
      </c>
    </row>
    <row r="14" spans="2:18" ht="15" customHeight="1">
      <c r="B14" s="7">
        <f t="shared" si="0"/>
        <v>6</v>
      </c>
      <c r="C14" s="21" t="s">
        <v>193</v>
      </c>
      <c r="D14" s="46" t="s">
        <v>194</v>
      </c>
      <c r="E14" s="46"/>
      <c r="F14" s="46"/>
      <c r="G14" s="46"/>
      <c r="H14" s="46"/>
      <c r="I14" s="46"/>
      <c r="J14" s="14">
        <v>82.5</v>
      </c>
      <c r="K14" s="5"/>
      <c r="L14" s="5"/>
      <c r="M14" s="5"/>
      <c r="N14" s="5"/>
      <c r="O14" s="5"/>
      <c r="P14" s="5"/>
      <c r="Q14" s="19">
        <f t="shared" si="1"/>
        <v>20.625</v>
      </c>
    </row>
    <row r="15" spans="2:18" ht="15" customHeight="1">
      <c r="B15" s="7">
        <f t="shared" si="0"/>
        <v>7</v>
      </c>
      <c r="C15" s="21" t="s">
        <v>195</v>
      </c>
      <c r="D15" s="46" t="s">
        <v>196</v>
      </c>
      <c r="E15" s="46"/>
      <c r="F15" s="46"/>
      <c r="G15" s="46"/>
      <c r="H15" s="46"/>
      <c r="I15" s="46"/>
      <c r="J15" s="14">
        <v>80</v>
      </c>
      <c r="K15" s="5"/>
      <c r="L15" s="5"/>
      <c r="M15" s="5"/>
      <c r="N15" s="5"/>
      <c r="O15" s="5"/>
      <c r="P15" s="5"/>
      <c r="Q15" s="19">
        <f t="shared" si="1"/>
        <v>20</v>
      </c>
    </row>
    <row r="16" spans="2:18" ht="15" customHeight="1">
      <c r="B16" s="7">
        <f t="shared" si="0"/>
        <v>8</v>
      </c>
      <c r="C16" s="21" t="s">
        <v>197</v>
      </c>
      <c r="D16" s="46" t="s">
        <v>198</v>
      </c>
      <c r="E16" s="46"/>
      <c r="F16" s="46"/>
      <c r="G16" s="46"/>
      <c r="H16" s="46"/>
      <c r="I16" s="46"/>
      <c r="J16" s="14">
        <v>90.5</v>
      </c>
      <c r="K16" s="5"/>
      <c r="L16" s="5"/>
      <c r="M16" s="5"/>
      <c r="N16" s="5"/>
      <c r="O16" s="5"/>
      <c r="P16" s="5"/>
      <c r="Q16" s="19">
        <f t="shared" si="1"/>
        <v>22.625</v>
      </c>
    </row>
    <row r="17" spans="2:17" ht="15" customHeight="1">
      <c r="B17" s="7">
        <f t="shared" si="0"/>
        <v>9</v>
      </c>
      <c r="C17" s="21" t="s">
        <v>142</v>
      </c>
      <c r="D17" s="46" t="s">
        <v>143</v>
      </c>
      <c r="E17" s="46"/>
      <c r="F17" s="46"/>
      <c r="G17" s="46"/>
      <c r="H17" s="46"/>
      <c r="I17" s="46"/>
      <c r="J17" s="14">
        <v>80</v>
      </c>
      <c r="K17" s="5"/>
      <c r="L17" s="5"/>
      <c r="M17" s="5"/>
      <c r="N17" s="5"/>
      <c r="O17" s="5"/>
      <c r="P17" s="5"/>
      <c r="Q17" s="19">
        <f t="shared" si="1"/>
        <v>20</v>
      </c>
    </row>
    <row r="18" spans="2:17" ht="15" customHeight="1">
      <c r="B18" s="7">
        <f t="shared" si="0"/>
        <v>10</v>
      </c>
      <c r="C18" s="21" t="s">
        <v>199</v>
      </c>
      <c r="D18" s="46" t="s">
        <v>200</v>
      </c>
      <c r="E18" s="46"/>
      <c r="F18" s="46"/>
      <c r="G18" s="46"/>
      <c r="H18" s="46"/>
      <c r="I18" s="46"/>
      <c r="J18" s="14">
        <v>80</v>
      </c>
      <c r="K18" s="5"/>
      <c r="L18" s="5"/>
      <c r="M18" s="5"/>
      <c r="N18" s="5"/>
      <c r="O18" s="5"/>
      <c r="P18" s="5"/>
      <c r="Q18" s="19">
        <f t="shared" si="1"/>
        <v>20</v>
      </c>
    </row>
    <row r="19" spans="2:17" ht="15" customHeight="1">
      <c r="B19" s="7">
        <f t="shared" si="0"/>
        <v>11</v>
      </c>
      <c r="C19" s="21" t="s">
        <v>201</v>
      </c>
      <c r="D19" s="46" t="s">
        <v>202</v>
      </c>
      <c r="E19" s="46"/>
      <c r="F19" s="46"/>
      <c r="G19" s="46"/>
      <c r="H19" s="46"/>
      <c r="I19" s="46"/>
      <c r="J19" s="14">
        <v>75</v>
      </c>
      <c r="K19" s="5"/>
      <c r="L19" s="5"/>
      <c r="M19" s="5"/>
      <c r="N19" s="5"/>
      <c r="O19" s="5"/>
      <c r="P19" s="5"/>
      <c r="Q19" s="19">
        <f t="shared" si="1"/>
        <v>18.75</v>
      </c>
    </row>
    <row r="20" spans="2:17" ht="15" customHeight="1">
      <c r="B20" s="7">
        <f t="shared" si="0"/>
        <v>12</v>
      </c>
      <c r="C20" s="21" t="s">
        <v>203</v>
      </c>
      <c r="D20" s="46" t="s">
        <v>204</v>
      </c>
      <c r="E20" s="46"/>
      <c r="F20" s="46"/>
      <c r="G20" s="46"/>
      <c r="H20" s="46"/>
      <c r="I20" s="46"/>
      <c r="J20" s="14">
        <v>80</v>
      </c>
      <c r="K20" s="5"/>
      <c r="L20" s="5"/>
      <c r="M20" s="5"/>
      <c r="N20" s="5"/>
      <c r="O20" s="5"/>
      <c r="P20" s="5"/>
      <c r="Q20" s="19">
        <f t="shared" si="1"/>
        <v>20</v>
      </c>
    </row>
    <row r="21" spans="2:17" ht="15" customHeight="1">
      <c r="B21" s="7">
        <f t="shared" si="0"/>
        <v>13</v>
      </c>
      <c r="C21" s="21" t="s">
        <v>205</v>
      </c>
      <c r="D21" s="46" t="s">
        <v>206</v>
      </c>
      <c r="E21" s="46"/>
      <c r="F21" s="46"/>
      <c r="G21" s="46"/>
      <c r="H21" s="46"/>
      <c r="I21" s="46"/>
      <c r="J21" s="14">
        <v>75</v>
      </c>
      <c r="K21" s="5"/>
      <c r="L21" s="5"/>
      <c r="M21" s="5"/>
      <c r="N21" s="5"/>
      <c r="O21" s="5"/>
      <c r="P21" s="5"/>
      <c r="Q21" s="19">
        <f t="shared" si="1"/>
        <v>18.75</v>
      </c>
    </row>
    <row r="22" spans="2:17" ht="15" customHeight="1">
      <c r="B22" s="7">
        <f t="shared" si="0"/>
        <v>14</v>
      </c>
      <c r="C22" s="21" t="s">
        <v>207</v>
      </c>
      <c r="D22" s="46" t="s">
        <v>208</v>
      </c>
      <c r="E22" s="46"/>
      <c r="F22" s="46"/>
      <c r="G22" s="46"/>
      <c r="H22" s="46"/>
      <c r="I22" s="46"/>
      <c r="J22" s="14">
        <v>80</v>
      </c>
      <c r="K22" s="5"/>
      <c r="L22" s="5"/>
      <c r="M22" s="5"/>
      <c r="N22" s="5"/>
      <c r="O22" s="5"/>
      <c r="P22" s="5"/>
      <c r="Q22" s="19">
        <f t="shared" si="1"/>
        <v>20</v>
      </c>
    </row>
    <row r="23" spans="2:17" ht="15" customHeight="1">
      <c r="B23" s="7">
        <f t="shared" si="0"/>
        <v>15</v>
      </c>
      <c r="C23" s="21" t="s">
        <v>209</v>
      </c>
      <c r="D23" s="46" t="s">
        <v>210</v>
      </c>
      <c r="E23" s="46"/>
      <c r="F23" s="46"/>
      <c r="G23" s="46"/>
      <c r="H23" s="46"/>
      <c r="I23" s="46"/>
      <c r="J23" s="14">
        <v>90.5</v>
      </c>
      <c r="K23" s="5"/>
      <c r="L23" s="5"/>
      <c r="M23" s="5"/>
      <c r="N23" s="5"/>
      <c r="O23" s="5"/>
      <c r="P23" s="5"/>
      <c r="Q23" s="19">
        <f t="shared" si="1"/>
        <v>22.625</v>
      </c>
    </row>
    <row r="24" spans="2:17" ht="15" customHeight="1">
      <c r="B24" s="7">
        <f t="shared" si="0"/>
        <v>16</v>
      </c>
      <c r="C24" s="21" t="s">
        <v>211</v>
      </c>
      <c r="D24" s="46" t="s">
        <v>212</v>
      </c>
      <c r="E24" s="46"/>
      <c r="F24" s="46"/>
      <c r="G24" s="46"/>
      <c r="H24" s="46"/>
      <c r="I24" s="46"/>
      <c r="J24" s="14">
        <v>80</v>
      </c>
      <c r="K24" s="5"/>
      <c r="L24" s="5"/>
      <c r="M24" s="5"/>
      <c r="N24" s="5"/>
      <c r="O24" s="5"/>
      <c r="P24" s="5"/>
      <c r="Q24" s="19">
        <f t="shared" si="1"/>
        <v>20</v>
      </c>
    </row>
    <row r="25" spans="2:17" ht="15" customHeight="1">
      <c r="B25" s="7">
        <f t="shared" si="0"/>
        <v>17</v>
      </c>
      <c r="C25" s="22"/>
      <c r="D25" s="47"/>
      <c r="E25" s="47"/>
      <c r="F25" s="47"/>
      <c r="G25" s="47"/>
      <c r="H25" s="47"/>
      <c r="I25" s="47"/>
      <c r="J25" s="14"/>
      <c r="K25" s="5"/>
      <c r="L25" s="5"/>
      <c r="M25" s="5"/>
      <c r="N25" s="5"/>
      <c r="O25" s="5"/>
      <c r="P25" s="5"/>
      <c r="Q25" s="19">
        <f t="shared" si="1"/>
        <v>0</v>
      </c>
    </row>
    <row r="26" spans="2:17" ht="15" customHeight="1">
      <c r="B26" s="7">
        <f t="shared" si="0"/>
        <v>18</v>
      </c>
      <c r="C26" s="22"/>
      <c r="D26" s="47"/>
      <c r="E26" s="47"/>
      <c r="F26" s="47"/>
      <c r="G26" s="47"/>
      <c r="H26" s="47"/>
      <c r="I26" s="47"/>
      <c r="J26" s="5"/>
      <c r="K26" s="5"/>
      <c r="L26" s="5"/>
      <c r="M26" s="5"/>
      <c r="N26" s="5"/>
      <c r="O26" s="5"/>
      <c r="P26" s="5"/>
      <c r="Q26" s="19">
        <f t="shared" si="1"/>
        <v>0</v>
      </c>
    </row>
    <row r="27" spans="2:17" ht="15" customHeight="1">
      <c r="B27" s="7">
        <f t="shared" si="0"/>
        <v>19</v>
      </c>
      <c r="C27" s="22"/>
      <c r="D27" s="47"/>
      <c r="E27" s="47"/>
      <c r="F27" s="47"/>
      <c r="G27" s="47"/>
      <c r="H27" s="47"/>
      <c r="I27" s="47"/>
      <c r="J27" s="5"/>
      <c r="K27" s="5"/>
      <c r="L27" s="5"/>
      <c r="M27" s="5"/>
      <c r="N27" s="5"/>
      <c r="O27" s="5"/>
      <c r="P27" s="5"/>
      <c r="Q27" s="19">
        <f t="shared" si="1"/>
        <v>0</v>
      </c>
    </row>
    <row r="28" spans="2:17" ht="15" customHeight="1">
      <c r="B28" s="7">
        <f t="shared" si="0"/>
        <v>20</v>
      </c>
      <c r="C28" s="22"/>
      <c r="D28" s="47"/>
      <c r="E28" s="47"/>
      <c r="F28" s="47"/>
      <c r="G28" s="47"/>
      <c r="H28" s="47"/>
      <c r="I28" s="47"/>
      <c r="J28" s="5"/>
      <c r="K28" s="5"/>
      <c r="L28" s="5"/>
      <c r="M28" s="5"/>
      <c r="N28" s="5"/>
      <c r="O28" s="5"/>
      <c r="P28" s="5"/>
      <c r="Q28" s="19">
        <f t="shared" si="1"/>
        <v>0</v>
      </c>
    </row>
    <row r="29" spans="2:17" ht="15" customHeight="1">
      <c r="B29" s="7">
        <f t="shared" si="0"/>
        <v>21</v>
      </c>
      <c r="C29" s="21"/>
      <c r="D29" s="47"/>
      <c r="E29" s="47"/>
      <c r="F29" s="47"/>
      <c r="G29" s="47"/>
      <c r="H29" s="47"/>
      <c r="I29" s="47"/>
      <c r="J29" s="5"/>
      <c r="K29" s="5"/>
      <c r="L29" s="5"/>
      <c r="M29" s="5"/>
      <c r="N29" s="5"/>
      <c r="O29" s="5"/>
      <c r="P29" s="5"/>
      <c r="Q29" s="19">
        <f t="shared" si="1"/>
        <v>0</v>
      </c>
    </row>
    <row r="30" spans="2:17" ht="15" customHeight="1">
      <c r="B30" s="7">
        <f t="shared" si="0"/>
        <v>22</v>
      </c>
      <c r="C30" s="22"/>
      <c r="D30" s="47"/>
      <c r="E30" s="47"/>
      <c r="F30" s="47"/>
      <c r="G30" s="47"/>
      <c r="H30" s="47"/>
      <c r="I30" s="47"/>
      <c r="J30" s="5"/>
      <c r="K30" s="5"/>
      <c r="L30" s="5"/>
      <c r="M30" s="5"/>
      <c r="N30" s="5"/>
      <c r="O30" s="5"/>
      <c r="P30" s="5"/>
      <c r="Q30" s="19">
        <f t="shared" si="1"/>
        <v>0</v>
      </c>
    </row>
    <row r="31" spans="2:17" ht="15" customHeight="1">
      <c r="B31" s="7">
        <f t="shared" si="0"/>
        <v>23</v>
      </c>
      <c r="C31" s="22"/>
      <c r="D31" s="47"/>
      <c r="E31" s="47"/>
      <c r="F31" s="47"/>
      <c r="G31" s="47"/>
      <c r="H31" s="47"/>
      <c r="I31" s="47"/>
      <c r="J31" s="5"/>
      <c r="K31" s="5"/>
      <c r="L31" s="5"/>
      <c r="M31" s="5"/>
      <c r="N31" s="5"/>
      <c r="O31" s="5"/>
      <c r="P31" s="5"/>
      <c r="Q31" s="19">
        <f t="shared" si="1"/>
        <v>0</v>
      </c>
    </row>
    <row r="32" spans="2:17" ht="15" customHeight="1">
      <c r="B32" s="7">
        <f t="shared" si="0"/>
        <v>24</v>
      </c>
      <c r="C32" s="21"/>
      <c r="D32" s="51"/>
      <c r="E32" s="52"/>
      <c r="F32" s="52"/>
      <c r="G32" s="52"/>
      <c r="H32" s="52"/>
      <c r="I32" s="53"/>
      <c r="J32" s="5"/>
      <c r="K32" s="5"/>
      <c r="L32" s="5"/>
      <c r="M32" s="5"/>
      <c r="N32" s="5"/>
      <c r="O32" s="5"/>
      <c r="P32" s="5"/>
      <c r="Q32" s="19">
        <f t="shared" si="1"/>
        <v>0</v>
      </c>
    </row>
    <row r="33" spans="2:17" ht="15" customHeight="1">
      <c r="B33" s="7">
        <f t="shared" si="0"/>
        <v>25</v>
      </c>
      <c r="C33" s="22"/>
      <c r="D33" s="47"/>
      <c r="E33" s="47"/>
      <c r="F33" s="47"/>
      <c r="G33" s="47"/>
      <c r="H33" s="47"/>
      <c r="I33" s="47"/>
      <c r="J33" s="5"/>
      <c r="K33" s="5"/>
      <c r="L33" s="5"/>
      <c r="M33" s="5"/>
      <c r="N33" s="5"/>
      <c r="O33" s="5"/>
      <c r="P33" s="5"/>
      <c r="Q33" s="19">
        <f t="shared" si="1"/>
        <v>0</v>
      </c>
    </row>
    <row r="34" spans="2:17" ht="15" customHeight="1">
      <c r="B34" s="7">
        <f t="shared" si="0"/>
        <v>26</v>
      </c>
      <c r="C34" s="22"/>
      <c r="D34" s="47"/>
      <c r="E34" s="47"/>
      <c r="F34" s="47"/>
      <c r="G34" s="47"/>
      <c r="H34" s="47"/>
      <c r="I34" s="47"/>
      <c r="J34" s="5"/>
      <c r="K34" s="5"/>
      <c r="L34" s="5"/>
      <c r="M34" s="5"/>
      <c r="N34" s="5"/>
      <c r="O34" s="5"/>
      <c r="P34" s="5"/>
      <c r="Q34" s="19">
        <f t="shared" si="1"/>
        <v>0</v>
      </c>
    </row>
    <row r="35" spans="2:17" ht="15" customHeight="1">
      <c r="B35" s="7">
        <f t="shared" si="0"/>
        <v>27</v>
      </c>
      <c r="C35" s="22"/>
      <c r="D35" s="47"/>
      <c r="E35" s="47"/>
      <c r="F35" s="47"/>
      <c r="G35" s="47"/>
      <c r="H35" s="47"/>
      <c r="I35" s="47"/>
      <c r="J35" s="5"/>
      <c r="K35" s="5"/>
      <c r="L35" s="5"/>
      <c r="M35" s="5"/>
      <c r="N35" s="5"/>
      <c r="O35" s="5"/>
      <c r="P35" s="5"/>
      <c r="Q35" s="19">
        <f t="shared" si="1"/>
        <v>0</v>
      </c>
    </row>
    <row r="36" spans="2:17" ht="15" customHeight="1">
      <c r="B36" s="7">
        <f t="shared" si="0"/>
        <v>28</v>
      </c>
      <c r="C36" s="21"/>
      <c r="D36" s="51"/>
      <c r="E36" s="52"/>
      <c r="F36" s="52"/>
      <c r="G36" s="52"/>
      <c r="H36" s="52"/>
      <c r="I36" s="53"/>
      <c r="J36" s="5"/>
      <c r="K36" s="5"/>
      <c r="L36" s="5"/>
      <c r="M36" s="5"/>
      <c r="N36" s="5"/>
      <c r="O36" s="5"/>
      <c r="P36" s="5"/>
      <c r="Q36" s="19">
        <f t="shared" si="1"/>
        <v>0</v>
      </c>
    </row>
    <row r="37" spans="2:17" ht="15" customHeight="1">
      <c r="B37" s="7">
        <f t="shared" si="0"/>
        <v>29</v>
      </c>
      <c r="C37" s="21"/>
      <c r="D37" s="51"/>
      <c r="E37" s="52"/>
      <c r="F37" s="52"/>
      <c r="G37" s="52"/>
      <c r="H37" s="52"/>
      <c r="I37" s="53"/>
      <c r="J37" s="5"/>
      <c r="K37" s="5"/>
      <c r="L37" s="5"/>
      <c r="M37" s="5"/>
      <c r="N37" s="5"/>
      <c r="O37" s="5"/>
      <c r="P37" s="5"/>
      <c r="Q37" s="19">
        <f t="shared" si="1"/>
        <v>0</v>
      </c>
    </row>
    <row r="38" spans="2:17" ht="15" customHeight="1">
      <c r="B38" s="7">
        <f t="shared" si="0"/>
        <v>30</v>
      </c>
      <c r="C38" s="22"/>
      <c r="D38" s="47"/>
      <c r="E38" s="47"/>
      <c r="F38" s="47"/>
      <c r="G38" s="47"/>
      <c r="H38" s="47"/>
      <c r="I38" s="47"/>
      <c r="J38" s="5"/>
      <c r="K38" s="5"/>
      <c r="L38" s="5"/>
      <c r="M38" s="5"/>
      <c r="N38" s="5"/>
      <c r="O38" s="5"/>
      <c r="P38" s="5"/>
      <c r="Q38" s="19">
        <f t="shared" si="1"/>
        <v>0</v>
      </c>
    </row>
    <row r="39" spans="2:17" ht="15" customHeight="1">
      <c r="B39" s="7">
        <f t="shared" si="0"/>
        <v>31</v>
      </c>
      <c r="C39" s="21"/>
      <c r="D39" s="51"/>
      <c r="E39" s="52"/>
      <c r="F39" s="52"/>
      <c r="G39" s="52"/>
      <c r="H39" s="52"/>
      <c r="I39" s="53"/>
      <c r="J39" s="5"/>
      <c r="K39" s="5"/>
      <c r="L39" s="5"/>
      <c r="M39" s="5"/>
      <c r="N39" s="5"/>
      <c r="O39" s="5"/>
      <c r="P39" s="5"/>
      <c r="Q39" s="19">
        <f t="shared" si="1"/>
        <v>0</v>
      </c>
    </row>
    <row r="40" spans="2:17" ht="15" customHeight="1">
      <c r="B40" s="7">
        <f t="shared" si="0"/>
        <v>32</v>
      </c>
      <c r="C40" s="21"/>
      <c r="D40" s="51"/>
      <c r="E40" s="52"/>
      <c r="F40" s="52"/>
      <c r="G40" s="52"/>
      <c r="H40" s="52"/>
      <c r="I40" s="53"/>
      <c r="J40" s="5"/>
      <c r="K40" s="5"/>
      <c r="L40" s="5"/>
      <c r="M40" s="5"/>
      <c r="N40" s="5"/>
      <c r="O40" s="5"/>
      <c r="P40" s="5"/>
      <c r="Q40" s="19">
        <f t="shared" si="1"/>
        <v>0</v>
      </c>
    </row>
    <row r="41" spans="2:17" ht="15" customHeight="1">
      <c r="B41" s="7">
        <f t="shared" si="0"/>
        <v>33</v>
      </c>
      <c r="C41" s="22"/>
      <c r="D41" s="47"/>
      <c r="E41" s="47"/>
      <c r="F41" s="47"/>
      <c r="G41" s="47"/>
      <c r="H41" s="47"/>
      <c r="I41" s="47"/>
      <c r="J41" s="5"/>
      <c r="K41" s="5"/>
      <c r="L41" s="5"/>
      <c r="M41" s="5"/>
      <c r="N41" s="5"/>
      <c r="O41" s="5"/>
      <c r="P41" s="5"/>
      <c r="Q41" s="19">
        <f t="shared" si="1"/>
        <v>0</v>
      </c>
    </row>
    <row r="42" spans="2:17" ht="15" customHeight="1">
      <c r="B42" s="7">
        <f t="shared" si="0"/>
        <v>34</v>
      </c>
      <c r="C42" s="22"/>
      <c r="D42" s="47"/>
      <c r="E42" s="47"/>
      <c r="F42" s="47"/>
      <c r="G42" s="47"/>
      <c r="H42" s="47"/>
      <c r="I42" s="47"/>
      <c r="J42" s="5"/>
      <c r="K42" s="5"/>
      <c r="L42" s="5"/>
      <c r="M42" s="5"/>
      <c r="N42" s="5"/>
      <c r="O42" s="5"/>
      <c r="P42" s="5"/>
      <c r="Q42" s="19">
        <f t="shared" si="1"/>
        <v>0</v>
      </c>
    </row>
    <row r="43" spans="2:17" ht="15" customHeight="1">
      <c r="B43" s="7">
        <f t="shared" si="0"/>
        <v>35</v>
      </c>
      <c r="C43" s="20"/>
      <c r="D43" s="30"/>
      <c r="E43" s="30"/>
      <c r="F43" s="30"/>
      <c r="G43" s="30"/>
      <c r="H43" s="30"/>
      <c r="I43" s="30"/>
      <c r="J43" s="5"/>
      <c r="K43" s="5"/>
      <c r="L43" s="5"/>
      <c r="M43" s="5"/>
      <c r="N43" s="5"/>
      <c r="O43" s="5"/>
      <c r="P43" s="5"/>
      <c r="Q43" s="19">
        <f t="shared" si="1"/>
        <v>0</v>
      </c>
    </row>
    <row r="44" spans="2:17" ht="15" customHeight="1">
      <c r="B44" s="7">
        <f t="shared" si="0"/>
        <v>36</v>
      </c>
      <c r="C44" s="20"/>
      <c r="D44" s="30"/>
      <c r="E44" s="30"/>
      <c r="F44" s="30"/>
      <c r="G44" s="30"/>
      <c r="H44" s="30"/>
      <c r="I44" s="30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17">
      <c r="B45" s="7">
        <f t="shared" si="0"/>
        <v>37</v>
      </c>
      <c r="C45" s="7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17">
      <c r="B46" s="7">
        <f t="shared" si="0"/>
        <v>38</v>
      </c>
      <c r="C46" s="20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9">
        <f t="shared" ref="Q46:Q48" si="2">SUM(J46:M46)/4</f>
        <v>0</v>
      </c>
    </row>
    <row r="47" spans="2:17">
      <c r="B47" s="7">
        <f t="shared" si="0"/>
        <v>39</v>
      </c>
      <c r="C47" s="20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9">
        <f t="shared" si="2"/>
        <v>0</v>
      </c>
    </row>
    <row r="48" spans="2:17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9">
        <f t="shared" si="2"/>
        <v>0</v>
      </c>
    </row>
    <row r="49" spans="3:17">
      <c r="C49" s="27"/>
      <c r="D49" s="27"/>
      <c r="E49" s="1"/>
    </row>
    <row r="50" spans="3:17">
      <c r="C50" s="27"/>
      <c r="D50" s="27"/>
      <c r="E50" s="1"/>
      <c r="H50" s="32" t="s">
        <v>19</v>
      </c>
      <c r="I50" s="32"/>
      <c r="J50" s="5">
        <f>COUNTIF(J9:J48,"&gt;=70")</f>
        <v>16</v>
      </c>
      <c r="K50" s="5">
        <f t="shared" ref="J50:Q50" si="3">COUNTIF(K10:K48,"&gt;=70")</f>
        <v>0</v>
      </c>
      <c r="L50" s="5">
        <f t="shared" si="3"/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0</v>
      </c>
    </row>
    <row r="51" spans="3:17">
      <c r="C51" s="27"/>
      <c r="D51" s="27"/>
      <c r="E51" s="10"/>
      <c r="H51" s="32" t="s">
        <v>20</v>
      </c>
      <c r="I51" s="32"/>
      <c r="J51" s="5">
        <f t="shared" ref="J51:Q51" si="4">COUNTIF(J10:J49,"&lt;70")</f>
        <v>0</v>
      </c>
      <c r="K51" s="5">
        <f t="shared" si="4"/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6">
        <f t="shared" si="4"/>
        <v>39</v>
      </c>
    </row>
    <row r="52" spans="3:17">
      <c r="C52" s="27"/>
      <c r="D52" s="27"/>
      <c r="E52" s="27"/>
      <c r="H52" s="32" t="s">
        <v>21</v>
      </c>
      <c r="I52" s="32"/>
      <c r="J52" s="5">
        <f>COUNT(J9:J48)</f>
        <v>16</v>
      </c>
      <c r="K52" s="5">
        <f t="shared" ref="J52:Q52" si="5">COUNT(K10:K48)</f>
        <v>0</v>
      </c>
      <c r="L52" s="5">
        <f t="shared" si="5"/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6">
        <f t="shared" si="5"/>
        <v>39</v>
      </c>
    </row>
    <row r="53" spans="3:17">
      <c r="C53" s="27"/>
      <c r="D53" s="27"/>
      <c r="E53" s="1"/>
      <c r="H53" s="33" t="s">
        <v>16</v>
      </c>
      <c r="I53" s="33"/>
      <c r="J53" s="11">
        <f>J50/J52</f>
        <v>1</v>
      </c>
      <c r="K53" s="13" t="e">
        <f t="shared" ref="K53:Q53" si="6">K50/K52</f>
        <v>#DIV/0!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3" t="e">
        <f t="shared" si="6"/>
        <v>#DIV/0!</v>
      </c>
      <c r="Q53" s="15">
        <f t="shared" si="6"/>
        <v>0</v>
      </c>
    </row>
    <row r="54" spans="3:17">
      <c r="C54" s="27"/>
      <c r="D54" s="27"/>
      <c r="E54" s="1"/>
      <c r="H54" s="33" t="s">
        <v>17</v>
      </c>
      <c r="I54" s="33"/>
      <c r="J54" s="11">
        <f>J51/J52</f>
        <v>0</v>
      </c>
      <c r="K54" s="11" t="e">
        <f t="shared" ref="K54:Q54" si="7">K51/K52</f>
        <v>#DIV/0!</v>
      </c>
      <c r="L54" s="13" t="e">
        <f t="shared" si="7"/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3" t="e">
        <f t="shared" si="7"/>
        <v>#DIV/0!</v>
      </c>
      <c r="Q54" s="15">
        <f t="shared" si="7"/>
        <v>1</v>
      </c>
    </row>
    <row r="55" spans="3:17">
      <c r="C55" s="27"/>
      <c r="D55" s="27"/>
      <c r="E55" s="10"/>
    </row>
    <row r="56" spans="3:17">
      <c r="C56" s="1"/>
      <c r="D56" s="1"/>
      <c r="E56" s="10"/>
    </row>
    <row r="58" spans="3:17">
      <c r="J58" s="28"/>
      <c r="K58" s="28"/>
      <c r="L58" s="28"/>
      <c r="M58" s="28"/>
      <c r="N58" s="28"/>
      <c r="O58" s="28"/>
      <c r="P58" s="28"/>
    </row>
    <row r="59" spans="3:17">
      <c r="J59" s="26" t="s">
        <v>18</v>
      </c>
      <c r="K59" s="26"/>
      <c r="L59" s="26"/>
      <c r="M59" s="26"/>
      <c r="N59" s="26"/>
      <c r="O59" s="26"/>
      <c r="P59" s="26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FBE7-273D-4332-92D4-5742F6DDF2C0}">
  <dimension ref="B2:R59"/>
  <sheetViews>
    <sheetView topLeftCell="A38" workbookViewId="0">
      <selection activeCell="N4" sqref="N4:O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"/>
      <c r="R2" s="3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274</v>
      </c>
      <c r="E4" s="38"/>
      <c r="F4" s="38"/>
      <c r="G4" s="38"/>
      <c r="I4" t="s">
        <v>1</v>
      </c>
      <c r="J4" s="28" t="s">
        <v>276</v>
      </c>
      <c r="K4" s="28"/>
      <c r="M4" t="s">
        <v>2</v>
      </c>
      <c r="N4" s="39">
        <v>45049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40" t="s">
        <v>66</v>
      </c>
      <c r="E6" s="40"/>
      <c r="F6" s="40"/>
      <c r="G6" s="40"/>
      <c r="I6" s="27" t="s">
        <v>22</v>
      </c>
      <c r="J6" s="27"/>
      <c r="K6" s="40" t="s">
        <v>67</v>
      </c>
      <c r="L6" s="40"/>
      <c r="M6" s="40"/>
      <c r="N6" s="40"/>
      <c r="O6" s="40"/>
      <c r="P6" s="40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21" t="s">
        <v>213</v>
      </c>
      <c r="D9" s="55" t="s">
        <v>214</v>
      </c>
      <c r="E9" s="55"/>
      <c r="F9" s="55"/>
      <c r="G9" s="55"/>
      <c r="H9" s="55"/>
      <c r="I9" s="55"/>
      <c r="J9" s="5">
        <v>80</v>
      </c>
      <c r="K9" s="25">
        <v>0</v>
      </c>
      <c r="L9" s="5"/>
      <c r="M9" s="5"/>
      <c r="N9" s="5"/>
      <c r="O9" s="5"/>
      <c r="P9" s="5"/>
      <c r="Q9" s="19">
        <f>SUM(J9:M9)/4</f>
        <v>20</v>
      </c>
    </row>
    <row r="10" spans="2:18" ht="15" customHeight="1">
      <c r="B10" s="7">
        <f>B9+1</f>
        <v>2</v>
      </c>
      <c r="C10" s="21" t="s">
        <v>163</v>
      </c>
      <c r="D10" s="55" t="s">
        <v>215</v>
      </c>
      <c r="E10" s="55"/>
      <c r="F10" s="55"/>
      <c r="G10" s="55"/>
      <c r="H10" s="55"/>
      <c r="I10" s="55"/>
      <c r="J10" s="5">
        <v>80</v>
      </c>
      <c r="K10" s="25">
        <v>0</v>
      </c>
      <c r="L10" s="5"/>
      <c r="M10" s="5"/>
      <c r="N10" s="5"/>
      <c r="O10" s="5"/>
      <c r="P10" s="5"/>
      <c r="Q10" s="19">
        <f>SUM(J10:M10)/4</f>
        <v>20</v>
      </c>
    </row>
    <row r="11" spans="2:18" ht="15" customHeight="1">
      <c r="B11" s="7">
        <f t="shared" ref="B11:B48" si="0">B10+1</f>
        <v>3</v>
      </c>
      <c r="C11" s="21" t="s">
        <v>216</v>
      </c>
      <c r="D11" s="54" t="s">
        <v>217</v>
      </c>
      <c r="E11" s="54"/>
      <c r="F11" s="54"/>
      <c r="G11" s="54"/>
      <c r="H11" s="54"/>
      <c r="I11" s="54"/>
      <c r="J11" s="5">
        <v>83</v>
      </c>
      <c r="K11" s="25">
        <v>80</v>
      </c>
      <c r="L11" s="5"/>
      <c r="M11" s="5"/>
      <c r="N11" s="5"/>
      <c r="O11" s="5"/>
      <c r="P11" s="5"/>
      <c r="Q11" s="19">
        <f t="shared" ref="Q11:Q45" si="1">SUM(J11:M11)/4</f>
        <v>40.75</v>
      </c>
    </row>
    <row r="12" spans="2:18" ht="15" customHeight="1">
      <c r="B12" s="7">
        <f t="shared" si="0"/>
        <v>4</v>
      </c>
      <c r="C12" s="21" t="s">
        <v>218</v>
      </c>
      <c r="D12" s="54" t="s">
        <v>219</v>
      </c>
      <c r="E12" s="54"/>
      <c r="F12" s="54"/>
      <c r="G12" s="54"/>
      <c r="H12" s="54"/>
      <c r="I12" s="54"/>
      <c r="J12" s="5">
        <v>90</v>
      </c>
      <c r="K12" s="25">
        <v>0</v>
      </c>
      <c r="L12" s="5"/>
      <c r="M12" s="5"/>
      <c r="N12" s="5"/>
      <c r="O12" s="5"/>
      <c r="P12" s="5"/>
      <c r="Q12" s="19">
        <f t="shared" si="1"/>
        <v>22.5</v>
      </c>
    </row>
    <row r="13" spans="2:18" ht="15" customHeight="1">
      <c r="B13" s="7">
        <f t="shared" si="0"/>
        <v>5</v>
      </c>
      <c r="C13" s="21" t="s">
        <v>220</v>
      </c>
      <c r="D13" s="54" t="s">
        <v>221</v>
      </c>
      <c r="E13" s="54"/>
      <c r="F13" s="54"/>
      <c r="G13" s="54"/>
      <c r="H13" s="54"/>
      <c r="I13" s="54"/>
      <c r="J13" s="5">
        <v>70</v>
      </c>
      <c r="K13" s="25">
        <v>0</v>
      </c>
      <c r="L13" s="5"/>
      <c r="M13" s="5"/>
      <c r="N13" s="5"/>
      <c r="O13" s="5"/>
      <c r="P13" s="5"/>
      <c r="Q13" s="19">
        <f t="shared" si="1"/>
        <v>17.5</v>
      </c>
    </row>
    <row r="14" spans="2:18" ht="15" customHeight="1">
      <c r="B14" s="7">
        <f t="shared" si="0"/>
        <v>6</v>
      </c>
      <c r="C14" s="21" t="s">
        <v>222</v>
      </c>
      <c r="D14" s="54" t="s">
        <v>223</v>
      </c>
      <c r="E14" s="54"/>
      <c r="F14" s="54"/>
      <c r="G14" s="54"/>
      <c r="H14" s="54"/>
      <c r="I14" s="54"/>
      <c r="J14" s="5">
        <v>90</v>
      </c>
      <c r="K14" s="25">
        <v>0</v>
      </c>
      <c r="L14" s="5"/>
      <c r="M14" s="5"/>
      <c r="N14" s="5"/>
      <c r="O14" s="5"/>
      <c r="P14" s="5"/>
      <c r="Q14" s="19">
        <f t="shared" si="1"/>
        <v>22.5</v>
      </c>
    </row>
    <row r="15" spans="2:18" ht="15" customHeight="1">
      <c r="B15" s="7">
        <f t="shared" si="0"/>
        <v>7</v>
      </c>
      <c r="C15" s="21" t="s">
        <v>224</v>
      </c>
      <c r="D15" s="54" t="s">
        <v>225</v>
      </c>
      <c r="E15" s="54"/>
      <c r="F15" s="54"/>
      <c r="G15" s="54"/>
      <c r="H15" s="54"/>
      <c r="I15" s="54"/>
      <c r="J15" s="5">
        <v>95</v>
      </c>
      <c r="K15" s="25">
        <v>80</v>
      </c>
      <c r="L15" s="5"/>
      <c r="M15" s="5"/>
      <c r="N15" s="5"/>
      <c r="O15" s="5"/>
      <c r="P15" s="5"/>
      <c r="Q15" s="19">
        <f t="shared" si="1"/>
        <v>43.75</v>
      </c>
    </row>
    <row r="16" spans="2:18" ht="15" customHeight="1">
      <c r="B16" s="7">
        <f t="shared" si="0"/>
        <v>8</v>
      </c>
      <c r="C16" s="21" t="s">
        <v>226</v>
      </c>
      <c r="D16" s="54" t="s">
        <v>227</v>
      </c>
      <c r="E16" s="54"/>
      <c r="F16" s="54"/>
      <c r="G16" s="54"/>
      <c r="H16" s="54"/>
      <c r="I16" s="54"/>
      <c r="J16" s="5">
        <v>90</v>
      </c>
      <c r="K16" s="25">
        <v>0</v>
      </c>
      <c r="L16" s="5"/>
      <c r="M16" s="5"/>
      <c r="N16" s="5"/>
      <c r="O16" s="5"/>
      <c r="P16" s="5"/>
      <c r="Q16" s="19">
        <f t="shared" si="1"/>
        <v>22.5</v>
      </c>
    </row>
    <row r="17" spans="2:17" ht="15" customHeight="1">
      <c r="B17" s="7">
        <f t="shared" si="0"/>
        <v>9</v>
      </c>
      <c r="C17" s="21" t="s">
        <v>167</v>
      </c>
      <c r="D17" s="54" t="s">
        <v>168</v>
      </c>
      <c r="E17" s="54"/>
      <c r="F17" s="54"/>
      <c r="G17" s="54"/>
      <c r="H17" s="54"/>
      <c r="I17" s="54"/>
      <c r="J17" s="5">
        <v>80</v>
      </c>
      <c r="K17" s="25">
        <v>73</v>
      </c>
      <c r="L17" s="5"/>
      <c r="M17" s="5"/>
      <c r="N17" s="5"/>
      <c r="O17" s="5"/>
      <c r="P17" s="5"/>
      <c r="Q17" s="19">
        <f t="shared" si="1"/>
        <v>38.25</v>
      </c>
    </row>
    <row r="18" spans="2:17" ht="15" customHeight="1">
      <c r="B18" s="7">
        <f t="shared" si="0"/>
        <v>10</v>
      </c>
      <c r="C18" s="21" t="s">
        <v>228</v>
      </c>
      <c r="D18" s="54" t="s">
        <v>229</v>
      </c>
      <c r="E18" s="54"/>
      <c r="F18" s="54"/>
      <c r="G18" s="54"/>
      <c r="H18" s="54"/>
      <c r="I18" s="54"/>
      <c r="J18" s="5">
        <v>83</v>
      </c>
      <c r="K18" s="25">
        <v>0</v>
      </c>
      <c r="L18" s="5"/>
      <c r="M18" s="5"/>
      <c r="N18" s="5"/>
      <c r="O18" s="5"/>
      <c r="P18" s="5"/>
      <c r="Q18" s="19">
        <f t="shared" si="1"/>
        <v>20.75</v>
      </c>
    </row>
    <row r="19" spans="2:17" ht="15" customHeight="1">
      <c r="B19" s="7">
        <f t="shared" si="0"/>
        <v>11</v>
      </c>
      <c r="C19" s="21" t="s">
        <v>230</v>
      </c>
      <c r="D19" s="54" t="s">
        <v>231</v>
      </c>
      <c r="E19" s="54"/>
      <c r="F19" s="54"/>
      <c r="G19" s="54"/>
      <c r="H19" s="54"/>
      <c r="I19" s="54"/>
      <c r="J19" s="5">
        <v>80</v>
      </c>
      <c r="K19" s="25">
        <v>0</v>
      </c>
      <c r="L19" s="5"/>
      <c r="M19" s="5"/>
      <c r="N19" s="5"/>
      <c r="O19" s="5"/>
      <c r="P19" s="5"/>
      <c r="Q19" s="19">
        <f t="shared" si="1"/>
        <v>20</v>
      </c>
    </row>
    <row r="20" spans="2:17" ht="15" customHeight="1">
      <c r="B20" s="7">
        <f t="shared" si="0"/>
        <v>12</v>
      </c>
      <c r="C20" s="21" t="s">
        <v>195</v>
      </c>
      <c r="D20" s="54" t="s">
        <v>232</v>
      </c>
      <c r="E20" s="54"/>
      <c r="F20" s="54"/>
      <c r="G20" s="54"/>
      <c r="H20" s="54"/>
      <c r="I20" s="54"/>
      <c r="J20" s="5">
        <v>88</v>
      </c>
      <c r="K20" s="25">
        <v>0</v>
      </c>
      <c r="L20" s="5"/>
      <c r="M20" s="5"/>
      <c r="N20" s="5"/>
      <c r="O20" s="5"/>
      <c r="P20" s="5"/>
      <c r="Q20" s="19">
        <f t="shared" si="1"/>
        <v>22</v>
      </c>
    </row>
    <row r="21" spans="2:17" ht="15" customHeight="1">
      <c r="B21" s="7">
        <f t="shared" si="0"/>
        <v>13</v>
      </c>
      <c r="C21" s="21" t="s">
        <v>233</v>
      </c>
      <c r="D21" s="54" t="s">
        <v>234</v>
      </c>
      <c r="E21" s="54"/>
      <c r="F21" s="54"/>
      <c r="G21" s="54"/>
      <c r="H21" s="54"/>
      <c r="I21" s="54"/>
      <c r="J21" s="5">
        <v>75</v>
      </c>
      <c r="K21" s="25">
        <v>80</v>
      </c>
      <c r="L21" s="5"/>
      <c r="M21" s="5"/>
      <c r="N21" s="5"/>
      <c r="O21" s="5"/>
      <c r="P21" s="5"/>
      <c r="Q21" s="19">
        <f t="shared" si="1"/>
        <v>38.75</v>
      </c>
    </row>
    <row r="22" spans="2:17" ht="15" customHeight="1">
      <c r="B22" s="7">
        <f t="shared" si="0"/>
        <v>14</v>
      </c>
      <c r="C22" s="21" t="s">
        <v>235</v>
      </c>
      <c r="D22" s="54" t="s">
        <v>236</v>
      </c>
      <c r="E22" s="54"/>
      <c r="F22" s="54"/>
      <c r="G22" s="54"/>
      <c r="H22" s="54"/>
      <c r="I22" s="54"/>
      <c r="J22" s="5">
        <v>83</v>
      </c>
      <c r="K22" s="25">
        <v>0</v>
      </c>
      <c r="L22" s="5"/>
      <c r="M22" s="5"/>
      <c r="N22" s="5"/>
      <c r="O22" s="5"/>
      <c r="P22" s="5"/>
      <c r="Q22" s="19">
        <f t="shared" si="1"/>
        <v>20.75</v>
      </c>
    </row>
    <row r="23" spans="2:17" ht="15" customHeight="1">
      <c r="B23" s="7">
        <f t="shared" si="0"/>
        <v>15</v>
      </c>
      <c r="C23" s="21" t="s">
        <v>171</v>
      </c>
      <c r="D23" s="54" t="s">
        <v>172</v>
      </c>
      <c r="E23" s="54"/>
      <c r="F23" s="54"/>
      <c r="G23" s="54"/>
      <c r="H23" s="54"/>
      <c r="I23" s="54"/>
      <c r="J23" s="5">
        <v>95</v>
      </c>
      <c r="K23" s="25">
        <v>0</v>
      </c>
      <c r="L23" s="5"/>
      <c r="M23" s="5"/>
      <c r="N23" s="5"/>
      <c r="O23" s="5"/>
      <c r="P23" s="5"/>
      <c r="Q23" s="19">
        <f t="shared" si="1"/>
        <v>23.75</v>
      </c>
    </row>
    <row r="24" spans="2:17" ht="15" customHeight="1">
      <c r="B24" s="7">
        <f t="shared" si="0"/>
        <v>16</v>
      </c>
      <c r="C24" s="21" t="s">
        <v>237</v>
      </c>
      <c r="D24" s="54" t="s">
        <v>238</v>
      </c>
      <c r="E24" s="54"/>
      <c r="F24" s="54"/>
      <c r="G24" s="54"/>
      <c r="H24" s="54"/>
      <c r="I24" s="54"/>
      <c r="J24" s="5">
        <v>95</v>
      </c>
      <c r="K24" s="25">
        <v>80</v>
      </c>
      <c r="L24" s="5"/>
      <c r="M24" s="5"/>
      <c r="N24" s="5"/>
      <c r="O24" s="5"/>
      <c r="P24" s="5"/>
      <c r="Q24" s="19">
        <f t="shared" si="1"/>
        <v>43.75</v>
      </c>
    </row>
    <row r="25" spans="2:17" ht="15" customHeight="1">
      <c r="B25" s="7">
        <f t="shared" si="0"/>
        <v>17</v>
      </c>
      <c r="C25" s="21" t="s">
        <v>239</v>
      </c>
      <c r="D25" s="54" t="s">
        <v>240</v>
      </c>
      <c r="E25" s="54"/>
      <c r="F25" s="54"/>
      <c r="G25" s="54"/>
      <c r="H25" s="54"/>
      <c r="I25" s="54"/>
      <c r="J25" s="5">
        <v>95</v>
      </c>
      <c r="K25" s="25">
        <v>91</v>
      </c>
      <c r="L25" s="5"/>
      <c r="M25" s="5"/>
      <c r="N25" s="5"/>
      <c r="O25" s="5"/>
      <c r="P25" s="5"/>
      <c r="Q25" s="19">
        <f t="shared" si="1"/>
        <v>46.5</v>
      </c>
    </row>
    <row r="26" spans="2:17" ht="15" customHeight="1">
      <c r="B26" s="7">
        <f t="shared" si="0"/>
        <v>18</v>
      </c>
      <c r="C26" s="21" t="s">
        <v>173</v>
      </c>
      <c r="D26" s="54" t="s">
        <v>241</v>
      </c>
      <c r="E26" s="54"/>
      <c r="F26" s="54"/>
      <c r="G26" s="54"/>
      <c r="H26" s="54"/>
      <c r="I26" s="54"/>
      <c r="J26" s="5">
        <v>93</v>
      </c>
      <c r="K26" s="25">
        <v>80</v>
      </c>
      <c r="L26" s="5"/>
      <c r="M26" s="5"/>
      <c r="N26" s="5"/>
      <c r="O26" s="5"/>
      <c r="P26" s="5"/>
      <c r="Q26" s="19">
        <f t="shared" si="1"/>
        <v>43.25</v>
      </c>
    </row>
    <row r="27" spans="2:17" ht="15" customHeight="1">
      <c r="B27" s="7">
        <f t="shared" si="0"/>
        <v>19</v>
      </c>
      <c r="C27" s="21" t="s">
        <v>242</v>
      </c>
      <c r="D27" s="54" t="s">
        <v>243</v>
      </c>
      <c r="E27" s="54"/>
      <c r="F27" s="54"/>
      <c r="G27" s="54"/>
      <c r="H27" s="54"/>
      <c r="I27" s="54"/>
      <c r="J27" s="5">
        <v>85</v>
      </c>
      <c r="K27" s="25">
        <v>75</v>
      </c>
      <c r="L27" s="5"/>
      <c r="M27" s="5"/>
      <c r="N27" s="5"/>
      <c r="O27" s="5"/>
      <c r="P27" s="5"/>
      <c r="Q27" s="19">
        <f t="shared" si="1"/>
        <v>40</v>
      </c>
    </row>
    <row r="28" spans="2:17" ht="15" customHeight="1">
      <c r="B28" s="7">
        <f t="shared" si="0"/>
        <v>20</v>
      </c>
      <c r="C28" s="21" t="s">
        <v>244</v>
      </c>
      <c r="D28" s="54" t="s">
        <v>245</v>
      </c>
      <c r="E28" s="54"/>
      <c r="F28" s="54"/>
      <c r="G28" s="54"/>
      <c r="H28" s="54"/>
      <c r="I28" s="54"/>
      <c r="J28" s="5">
        <v>95</v>
      </c>
      <c r="K28" s="25">
        <v>85</v>
      </c>
      <c r="L28" s="5"/>
      <c r="M28" s="5"/>
      <c r="N28" s="5"/>
      <c r="O28" s="5"/>
      <c r="P28" s="5"/>
      <c r="Q28" s="19">
        <f t="shared" si="1"/>
        <v>45</v>
      </c>
    </row>
    <row r="29" spans="2:17" ht="15" customHeight="1">
      <c r="B29" s="7">
        <f t="shared" si="0"/>
        <v>21</v>
      </c>
      <c r="C29" s="21" t="s">
        <v>246</v>
      </c>
      <c r="D29" s="54" t="s">
        <v>247</v>
      </c>
      <c r="E29" s="54"/>
      <c r="F29" s="54"/>
      <c r="G29" s="54"/>
      <c r="H29" s="54"/>
      <c r="I29" s="54"/>
      <c r="J29" s="5">
        <v>80</v>
      </c>
      <c r="K29" s="25">
        <v>0</v>
      </c>
      <c r="L29" s="5"/>
      <c r="M29" s="5"/>
      <c r="N29" s="5"/>
      <c r="O29" s="5"/>
      <c r="P29" s="5"/>
      <c r="Q29" s="19">
        <f t="shared" si="1"/>
        <v>20</v>
      </c>
    </row>
    <row r="30" spans="2:17" ht="15" customHeight="1">
      <c r="B30" s="7">
        <f t="shared" si="0"/>
        <v>22</v>
      </c>
      <c r="C30" s="21" t="s">
        <v>248</v>
      </c>
      <c r="D30" s="54" t="s">
        <v>249</v>
      </c>
      <c r="E30" s="54"/>
      <c r="F30" s="54"/>
      <c r="G30" s="54"/>
      <c r="H30" s="54"/>
      <c r="I30" s="54"/>
      <c r="J30" s="5">
        <v>80</v>
      </c>
      <c r="K30" s="25">
        <v>80</v>
      </c>
      <c r="L30" s="5"/>
      <c r="M30" s="5"/>
      <c r="N30" s="5"/>
      <c r="O30" s="5"/>
      <c r="P30" s="5"/>
      <c r="Q30" s="19">
        <f t="shared" si="1"/>
        <v>40</v>
      </c>
    </row>
    <row r="31" spans="2:17" ht="15" customHeight="1">
      <c r="B31" s="7">
        <f t="shared" si="0"/>
        <v>23</v>
      </c>
      <c r="C31" s="21" t="s">
        <v>250</v>
      </c>
      <c r="D31" s="54" t="s">
        <v>251</v>
      </c>
      <c r="E31" s="54"/>
      <c r="F31" s="54"/>
      <c r="G31" s="54"/>
      <c r="H31" s="54"/>
      <c r="I31" s="54"/>
      <c r="J31" s="5">
        <v>95</v>
      </c>
      <c r="K31" s="25">
        <v>80</v>
      </c>
      <c r="L31" s="5"/>
      <c r="M31" s="5"/>
      <c r="N31" s="5"/>
      <c r="O31" s="5"/>
      <c r="P31" s="5"/>
      <c r="Q31" s="19">
        <f t="shared" si="1"/>
        <v>43.75</v>
      </c>
    </row>
    <row r="32" spans="2:17" ht="15" customHeight="1">
      <c r="B32" s="7">
        <f t="shared" si="0"/>
        <v>24</v>
      </c>
      <c r="C32" s="21" t="s">
        <v>252</v>
      </c>
      <c r="D32" s="54" t="s">
        <v>253</v>
      </c>
      <c r="E32" s="54"/>
      <c r="F32" s="54"/>
      <c r="G32" s="54"/>
      <c r="H32" s="54"/>
      <c r="I32" s="54"/>
      <c r="J32" s="5">
        <v>85</v>
      </c>
      <c r="K32" s="25">
        <v>80</v>
      </c>
      <c r="L32" s="5"/>
      <c r="M32" s="5"/>
      <c r="N32" s="5"/>
      <c r="O32" s="5"/>
      <c r="P32" s="5"/>
      <c r="Q32" s="19">
        <f t="shared" si="1"/>
        <v>41.25</v>
      </c>
    </row>
    <row r="33" spans="2:17" ht="15" customHeight="1">
      <c r="B33" s="7">
        <f t="shared" si="0"/>
        <v>25</v>
      </c>
      <c r="C33" s="21" t="s">
        <v>175</v>
      </c>
      <c r="D33" s="54" t="s">
        <v>176</v>
      </c>
      <c r="E33" s="54"/>
      <c r="F33" s="54"/>
      <c r="G33" s="54"/>
      <c r="H33" s="54"/>
      <c r="I33" s="54"/>
      <c r="J33" s="5">
        <v>90</v>
      </c>
      <c r="K33" s="25">
        <v>0</v>
      </c>
      <c r="L33" s="5"/>
      <c r="M33" s="5"/>
      <c r="N33" s="5"/>
      <c r="O33" s="5"/>
      <c r="P33" s="5"/>
      <c r="Q33" s="19">
        <f t="shared" si="1"/>
        <v>22.5</v>
      </c>
    </row>
    <row r="34" spans="2:17" ht="15" customHeight="1">
      <c r="B34" s="7">
        <f t="shared" si="0"/>
        <v>26</v>
      </c>
      <c r="C34" s="21" t="s">
        <v>254</v>
      </c>
      <c r="D34" s="54" t="s">
        <v>255</v>
      </c>
      <c r="E34" s="54"/>
      <c r="F34" s="54"/>
      <c r="G34" s="54"/>
      <c r="H34" s="54"/>
      <c r="I34" s="54"/>
      <c r="J34" s="5">
        <v>90</v>
      </c>
      <c r="K34" s="25">
        <v>80</v>
      </c>
      <c r="L34" s="5"/>
      <c r="M34" s="5"/>
      <c r="N34" s="5"/>
      <c r="O34" s="5"/>
      <c r="P34" s="5"/>
      <c r="Q34" s="19">
        <f t="shared" si="1"/>
        <v>42.5</v>
      </c>
    </row>
    <row r="35" spans="2:17" ht="15" customHeight="1">
      <c r="B35" s="7">
        <f t="shared" si="0"/>
        <v>27</v>
      </c>
      <c r="C35" s="21" t="s">
        <v>179</v>
      </c>
      <c r="D35" s="54" t="s">
        <v>180</v>
      </c>
      <c r="E35" s="54"/>
      <c r="F35" s="54"/>
      <c r="G35" s="54"/>
      <c r="H35" s="54"/>
      <c r="I35" s="54"/>
      <c r="J35" s="5">
        <v>85</v>
      </c>
      <c r="K35" s="25">
        <v>0</v>
      </c>
      <c r="L35" s="5"/>
      <c r="M35" s="5"/>
      <c r="N35" s="5"/>
      <c r="O35" s="5"/>
      <c r="P35" s="5"/>
      <c r="Q35" s="19">
        <f t="shared" si="1"/>
        <v>21.25</v>
      </c>
    </row>
    <row r="36" spans="2:17" ht="15" customHeight="1">
      <c r="B36" s="7">
        <f t="shared" si="0"/>
        <v>28</v>
      </c>
      <c r="C36" s="21" t="s">
        <v>256</v>
      </c>
      <c r="D36" s="54" t="s">
        <v>257</v>
      </c>
      <c r="E36" s="54"/>
      <c r="F36" s="54"/>
      <c r="G36" s="54"/>
      <c r="H36" s="54"/>
      <c r="I36" s="54"/>
      <c r="J36" s="5">
        <v>95</v>
      </c>
      <c r="K36" s="25">
        <v>82</v>
      </c>
      <c r="L36" s="5"/>
      <c r="M36" s="5"/>
      <c r="N36" s="5"/>
      <c r="O36" s="5"/>
      <c r="P36" s="5"/>
      <c r="Q36" s="19">
        <f t="shared" si="1"/>
        <v>44.25</v>
      </c>
    </row>
    <row r="37" spans="2:17" ht="15" customHeight="1">
      <c r="B37" s="7">
        <f t="shared" si="0"/>
        <v>29</v>
      </c>
      <c r="C37" s="21" t="s">
        <v>258</v>
      </c>
      <c r="D37" s="54" t="s">
        <v>259</v>
      </c>
      <c r="E37" s="54"/>
      <c r="F37" s="54"/>
      <c r="G37" s="54"/>
      <c r="H37" s="54"/>
      <c r="I37" s="54"/>
      <c r="J37" s="5">
        <v>95</v>
      </c>
      <c r="K37" s="25">
        <v>80</v>
      </c>
      <c r="L37" s="5"/>
      <c r="M37" s="5"/>
      <c r="N37" s="5"/>
      <c r="O37" s="5"/>
      <c r="P37" s="5"/>
      <c r="Q37" s="19">
        <f t="shared" si="1"/>
        <v>43.75</v>
      </c>
    </row>
    <row r="38" spans="2:17" ht="15" customHeight="1">
      <c r="B38" s="7">
        <f t="shared" si="0"/>
        <v>30</v>
      </c>
      <c r="C38" s="21" t="s">
        <v>260</v>
      </c>
      <c r="D38" s="54" t="s">
        <v>261</v>
      </c>
      <c r="E38" s="54"/>
      <c r="F38" s="54"/>
      <c r="G38" s="54"/>
      <c r="H38" s="54"/>
      <c r="I38" s="54"/>
      <c r="J38" s="5">
        <v>95</v>
      </c>
      <c r="K38" s="25">
        <v>80</v>
      </c>
      <c r="L38" s="5"/>
      <c r="M38" s="5"/>
      <c r="N38" s="5"/>
      <c r="O38" s="5"/>
      <c r="P38" s="5"/>
      <c r="Q38" s="19">
        <f t="shared" si="1"/>
        <v>43.75</v>
      </c>
    </row>
    <row r="39" spans="2:17" ht="15" customHeight="1">
      <c r="B39" s="7">
        <f t="shared" si="0"/>
        <v>31</v>
      </c>
      <c r="C39" s="21" t="s">
        <v>262</v>
      </c>
      <c r="D39" s="54" t="s">
        <v>263</v>
      </c>
      <c r="E39" s="54"/>
      <c r="F39" s="54"/>
      <c r="G39" s="54"/>
      <c r="H39" s="54"/>
      <c r="I39" s="54"/>
      <c r="J39" s="5">
        <v>95</v>
      </c>
      <c r="K39" s="25">
        <v>0</v>
      </c>
      <c r="L39" s="5"/>
      <c r="M39" s="5"/>
      <c r="N39" s="5"/>
      <c r="O39" s="5"/>
      <c r="P39" s="5"/>
      <c r="Q39" s="19">
        <f t="shared" si="1"/>
        <v>23.75</v>
      </c>
    </row>
    <row r="40" spans="2:17" ht="15" customHeight="1">
      <c r="B40" s="7">
        <f t="shared" si="0"/>
        <v>32</v>
      </c>
      <c r="C40" s="21" t="s">
        <v>264</v>
      </c>
      <c r="D40" s="54" t="s">
        <v>265</v>
      </c>
      <c r="E40" s="54"/>
      <c r="F40" s="54"/>
      <c r="G40" s="54"/>
      <c r="H40" s="54"/>
      <c r="I40" s="54"/>
      <c r="J40" s="5">
        <v>88</v>
      </c>
      <c r="K40" s="25">
        <v>0</v>
      </c>
      <c r="L40" s="5"/>
      <c r="M40" s="5"/>
      <c r="N40" s="5"/>
      <c r="O40" s="5"/>
      <c r="P40" s="5"/>
      <c r="Q40" s="19">
        <f t="shared" si="1"/>
        <v>22</v>
      </c>
    </row>
    <row r="41" spans="2:17" ht="15" customHeight="1">
      <c r="B41" s="7">
        <f t="shared" si="0"/>
        <v>33</v>
      </c>
      <c r="C41" s="21" t="s">
        <v>266</v>
      </c>
      <c r="D41" s="54" t="s">
        <v>267</v>
      </c>
      <c r="E41" s="54"/>
      <c r="F41" s="54"/>
      <c r="G41" s="54"/>
      <c r="H41" s="54"/>
      <c r="I41" s="54"/>
      <c r="J41" s="5">
        <v>95</v>
      </c>
      <c r="K41" s="25">
        <v>88</v>
      </c>
      <c r="L41" s="5"/>
      <c r="M41" s="5"/>
      <c r="N41" s="5"/>
      <c r="O41" s="5"/>
      <c r="P41" s="5"/>
      <c r="Q41" s="19">
        <f t="shared" si="1"/>
        <v>45.75</v>
      </c>
    </row>
    <row r="42" spans="2:17" ht="15" customHeight="1">
      <c r="B42" s="7">
        <f t="shared" si="0"/>
        <v>34</v>
      </c>
      <c r="C42" s="21" t="s">
        <v>268</v>
      </c>
      <c r="D42" s="54" t="s">
        <v>269</v>
      </c>
      <c r="E42" s="54"/>
      <c r="F42" s="54"/>
      <c r="G42" s="54"/>
      <c r="H42" s="54"/>
      <c r="I42" s="54"/>
      <c r="J42" s="5">
        <v>75</v>
      </c>
      <c r="K42" s="25">
        <v>80</v>
      </c>
      <c r="L42" s="5"/>
      <c r="M42" s="5"/>
      <c r="N42" s="5"/>
      <c r="O42" s="5"/>
      <c r="P42" s="5"/>
      <c r="Q42" s="19">
        <f t="shared" si="1"/>
        <v>38.75</v>
      </c>
    </row>
    <row r="43" spans="2:17" ht="15" customHeight="1">
      <c r="B43" s="7">
        <f t="shared" si="0"/>
        <v>35</v>
      </c>
      <c r="C43" s="21" t="s">
        <v>270</v>
      </c>
      <c r="D43" s="54" t="s">
        <v>271</v>
      </c>
      <c r="E43" s="54"/>
      <c r="F43" s="54"/>
      <c r="G43" s="54"/>
      <c r="H43" s="54"/>
      <c r="I43" s="54"/>
      <c r="J43" s="5">
        <v>75</v>
      </c>
      <c r="K43" s="25">
        <v>0</v>
      </c>
      <c r="L43" s="5"/>
      <c r="M43" s="5"/>
      <c r="N43" s="5"/>
      <c r="O43" s="5"/>
      <c r="P43" s="5"/>
      <c r="Q43" s="19">
        <f t="shared" si="1"/>
        <v>18.75</v>
      </c>
    </row>
    <row r="44" spans="2:17" ht="15" customHeight="1">
      <c r="B44" s="7">
        <f t="shared" si="0"/>
        <v>36</v>
      </c>
      <c r="C44" s="21" t="s">
        <v>272</v>
      </c>
      <c r="D44" s="54" t="s">
        <v>273</v>
      </c>
      <c r="E44" s="54"/>
      <c r="F44" s="54"/>
      <c r="G44" s="54"/>
      <c r="H44" s="54"/>
      <c r="I44" s="54"/>
      <c r="J44" s="5">
        <v>82</v>
      </c>
      <c r="K44" s="25">
        <v>70</v>
      </c>
      <c r="L44" s="5"/>
      <c r="M44" s="5"/>
      <c r="N44" s="5"/>
      <c r="O44" s="5"/>
      <c r="P44" s="5"/>
      <c r="Q44" s="19">
        <f t="shared" si="1"/>
        <v>38</v>
      </c>
    </row>
    <row r="45" spans="2:17">
      <c r="B45" s="7">
        <f t="shared" si="0"/>
        <v>37</v>
      </c>
      <c r="C45" s="7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9">
        <f t="shared" si="1"/>
        <v>0</v>
      </c>
    </row>
    <row r="46" spans="2:17">
      <c r="B46" s="7">
        <f t="shared" si="0"/>
        <v>38</v>
      </c>
      <c r="C46" s="20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9">
        <f t="shared" ref="Q46:Q48" si="2">SUM(J46:M46)/4</f>
        <v>0</v>
      </c>
    </row>
    <row r="47" spans="2:17">
      <c r="B47" s="7">
        <f t="shared" si="0"/>
        <v>39</v>
      </c>
      <c r="C47" s="20"/>
      <c r="D47" s="30"/>
      <c r="E47" s="30"/>
      <c r="F47" s="30"/>
      <c r="G47" s="30"/>
      <c r="H47" s="30"/>
      <c r="I47" s="30"/>
      <c r="J47" s="5"/>
      <c r="K47" s="5"/>
      <c r="L47" s="5"/>
      <c r="M47" s="5"/>
      <c r="N47" s="5"/>
      <c r="O47" s="5"/>
      <c r="P47" s="5"/>
      <c r="Q47" s="19">
        <f t="shared" si="2"/>
        <v>0</v>
      </c>
    </row>
    <row r="48" spans="2:17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9">
        <f t="shared" si="2"/>
        <v>0</v>
      </c>
    </row>
    <row r="49" spans="3:17">
      <c r="C49" s="27"/>
      <c r="D49" s="27"/>
      <c r="E49" s="1"/>
    </row>
    <row r="50" spans="3:17">
      <c r="C50" s="27"/>
      <c r="D50" s="27"/>
      <c r="E50" s="1"/>
      <c r="H50" s="32" t="s">
        <v>19</v>
      </c>
      <c r="I50" s="32"/>
      <c r="J50" s="5">
        <f>COUNTIF(J9:J48,"&gt;=70")</f>
        <v>36</v>
      </c>
      <c r="K50" s="5">
        <f>COUNTIF(K9:K48,"&gt;=70")</f>
        <v>19</v>
      </c>
      <c r="L50" s="5">
        <f t="shared" ref="L50:Q50" si="3">COUNTIF(L10:L48,"&gt;=70")</f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0</v>
      </c>
    </row>
    <row r="51" spans="3:17">
      <c r="C51" s="27"/>
      <c r="D51" s="27"/>
      <c r="E51" s="10"/>
      <c r="H51" s="32" t="s">
        <v>20</v>
      </c>
      <c r="I51" s="32"/>
      <c r="J51" s="5">
        <f t="shared" ref="J51:Q51" si="4">COUNTIF(J10:J49,"&lt;70")</f>
        <v>0</v>
      </c>
      <c r="K51" s="5">
        <f>COUNTIF(K9:K48,"&lt;70")</f>
        <v>17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6">
        <f t="shared" si="4"/>
        <v>39</v>
      </c>
    </row>
    <row r="52" spans="3:17">
      <c r="C52" s="27"/>
      <c r="D52" s="27"/>
      <c r="E52" s="27"/>
      <c r="H52" s="32" t="s">
        <v>21</v>
      </c>
      <c r="I52" s="32"/>
      <c r="J52" s="5">
        <f>COUNT(J9:J48)</f>
        <v>36</v>
      </c>
      <c r="K52" s="5">
        <f>COUNT(K9:K48)</f>
        <v>36</v>
      </c>
      <c r="L52" s="5">
        <f t="shared" ref="L52:Q52" si="5">COUNT(L10:L48)</f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6">
        <f t="shared" si="5"/>
        <v>39</v>
      </c>
    </row>
    <row r="53" spans="3:17">
      <c r="C53" s="27"/>
      <c r="D53" s="27"/>
      <c r="E53" s="1"/>
      <c r="H53" s="33" t="s">
        <v>16</v>
      </c>
      <c r="I53" s="33"/>
      <c r="J53" s="11">
        <f>J50/J52</f>
        <v>1</v>
      </c>
      <c r="K53" s="13">
        <f t="shared" ref="K53:Q53" si="6">K50/K52</f>
        <v>0.52777777777777779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3" t="e">
        <f t="shared" si="6"/>
        <v>#DIV/0!</v>
      </c>
      <c r="Q53" s="15">
        <f t="shared" si="6"/>
        <v>0</v>
      </c>
    </row>
    <row r="54" spans="3:17">
      <c r="C54" s="27"/>
      <c r="D54" s="27"/>
      <c r="E54" s="1"/>
      <c r="H54" s="33" t="s">
        <v>17</v>
      </c>
      <c r="I54" s="33"/>
      <c r="J54" s="11">
        <f>J51/J52</f>
        <v>0</v>
      </c>
      <c r="K54" s="11">
        <f>K51/K52</f>
        <v>0.47222222222222221</v>
      </c>
      <c r="L54" s="13" t="e">
        <f t="shared" ref="L54:Q54" si="7">L51/L52</f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3" t="e">
        <f t="shared" si="7"/>
        <v>#DIV/0!</v>
      </c>
      <c r="Q54" s="15">
        <f t="shared" si="7"/>
        <v>1</v>
      </c>
    </row>
    <row r="55" spans="3:17">
      <c r="C55" s="27"/>
      <c r="D55" s="27"/>
      <c r="E55" s="10"/>
    </row>
    <row r="56" spans="3:17">
      <c r="C56" s="1"/>
      <c r="D56" s="1"/>
      <c r="E56" s="10"/>
    </row>
    <row r="58" spans="3:17">
      <c r="J58" s="28"/>
      <c r="K58" s="28"/>
      <c r="L58" s="28"/>
      <c r="M58" s="28"/>
      <c r="N58" s="28"/>
      <c r="O58" s="28"/>
      <c r="P58" s="28"/>
    </row>
    <row r="59" spans="3:17">
      <c r="J59" s="26" t="s">
        <v>18</v>
      </c>
      <c r="K59" s="26"/>
      <c r="L59" s="26"/>
      <c r="M59" s="26"/>
      <c r="N59" s="26"/>
      <c r="O59" s="26"/>
      <c r="P59" s="26"/>
    </row>
  </sheetData>
  <mergeCells count="63">
    <mergeCell ref="J59:P59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J9:J44">
    <cfRule type="containsText" dxfId="1" priority="1" operator="containsText" text="NA">
      <formula>NOT(ISERROR(SEARCH("NA",J9)))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AA9C-F169-4A2F-9FAF-C88B71A0F43A}">
  <dimension ref="B2:R59"/>
  <sheetViews>
    <sheetView topLeftCell="A38" workbookViewId="0">
      <selection activeCell="T52" sqref="T52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8" ht="15.7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"/>
      <c r="R2" s="3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38" t="s">
        <v>275</v>
      </c>
      <c r="E4" s="38"/>
      <c r="F4" s="38"/>
      <c r="G4" s="38"/>
      <c r="I4" t="s">
        <v>1</v>
      </c>
      <c r="J4" s="28" t="s">
        <v>276</v>
      </c>
      <c r="K4" s="28"/>
      <c r="M4" t="s">
        <v>2</v>
      </c>
      <c r="N4" s="39">
        <v>45049</v>
      </c>
      <c r="O4" s="39"/>
    </row>
    <row r="5" spans="2:18" ht="6.75" customHeight="1">
      <c r="D5" s="6"/>
      <c r="E5" s="6"/>
      <c r="F5" s="6"/>
      <c r="G5" s="6"/>
    </row>
    <row r="6" spans="2:18">
      <c r="C6" t="s">
        <v>3</v>
      </c>
      <c r="D6" s="40" t="s">
        <v>66</v>
      </c>
      <c r="E6" s="40"/>
      <c r="F6" s="40"/>
      <c r="G6" s="40"/>
      <c r="I6" s="27" t="s">
        <v>22</v>
      </c>
      <c r="J6" s="27"/>
      <c r="K6" s="40" t="s">
        <v>67</v>
      </c>
      <c r="L6" s="40"/>
      <c r="M6" s="40"/>
      <c r="N6" s="40"/>
      <c r="O6" s="40"/>
      <c r="P6" s="40"/>
    </row>
    <row r="7" spans="2:18" ht="11.25" customHeight="1"/>
    <row r="8" spans="2:18" ht="45" customHeight="1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12" t="s">
        <v>25</v>
      </c>
    </row>
    <row r="9" spans="2:18" ht="15" customHeight="1">
      <c r="B9" s="7">
        <v>1</v>
      </c>
      <c r="C9" s="21" t="s">
        <v>213</v>
      </c>
      <c r="D9" s="54" t="s">
        <v>214</v>
      </c>
      <c r="E9" s="54"/>
      <c r="F9" s="54"/>
      <c r="G9" s="54"/>
      <c r="H9" s="54"/>
      <c r="I9" s="54"/>
      <c r="J9" s="5">
        <v>70</v>
      </c>
      <c r="K9" s="5">
        <v>84</v>
      </c>
      <c r="L9" s="5"/>
      <c r="M9" s="5"/>
      <c r="N9" s="5"/>
      <c r="O9" s="5"/>
      <c r="P9" s="5"/>
      <c r="Q9" s="12"/>
    </row>
    <row r="10" spans="2:18" ht="15" customHeight="1">
      <c r="B10" s="7">
        <f>B9+1</f>
        <v>2</v>
      </c>
      <c r="C10" s="21" t="s">
        <v>163</v>
      </c>
      <c r="D10" s="55" t="s">
        <v>215</v>
      </c>
      <c r="E10" s="55"/>
      <c r="F10" s="55"/>
      <c r="G10" s="55"/>
      <c r="H10" s="55"/>
      <c r="I10" s="55"/>
      <c r="J10" s="5">
        <v>70</v>
      </c>
      <c r="K10" s="5">
        <v>0</v>
      </c>
      <c r="L10" s="5"/>
      <c r="M10" s="5"/>
      <c r="N10" s="5"/>
      <c r="O10" s="5"/>
      <c r="P10" s="5"/>
      <c r="Q10" s="19">
        <f>SUM(J10:M10)/4</f>
        <v>17.5</v>
      </c>
    </row>
    <row r="11" spans="2:18" ht="15" customHeight="1">
      <c r="B11" s="7">
        <f t="shared" ref="B11:B48" si="0">B10+1</f>
        <v>3</v>
      </c>
      <c r="C11" s="21" t="s">
        <v>216</v>
      </c>
      <c r="D11" s="54" t="s">
        <v>217</v>
      </c>
      <c r="E11" s="54"/>
      <c r="F11" s="54"/>
      <c r="G11" s="54"/>
      <c r="H11" s="54"/>
      <c r="I11" s="54"/>
      <c r="J11" s="5">
        <v>0</v>
      </c>
      <c r="K11" s="5">
        <v>0</v>
      </c>
      <c r="L11" s="5"/>
      <c r="M11" s="5"/>
      <c r="N11" s="5"/>
      <c r="O11" s="5"/>
      <c r="P11" s="5"/>
      <c r="Q11" s="19">
        <f t="shared" ref="Q11:Q44" si="1">SUM(J11:M11)/4</f>
        <v>0</v>
      </c>
    </row>
    <row r="12" spans="2:18" ht="15" customHeight="1">
      <c r="B12" s="7">
        <f t="shared" si="0"/>
        <v>4</v>
      </c>
      <c r="C12" s="21" t="s">
        <v>218</v>
      </c>
      <c r="D12" s="54" t="s">
        <v>219</v>
      </c>
      <c r="E12" s="54"/>
      <c r="F12" s="54"/>
      <c r="G12" s="54"/>
      <c r="H12" s="54"/>
      <c r="I12" s="54"/>
      <c r="J12" s="5">
        <v>70</v>
      </c>
      <c r="K12" s="5">
        <v>80</v>
      </c>
      <c r="L12" s="5"/>
      <c r="M12" s="5"/>
      <c r="N12" s="5"/>
      <c r="O12" s="5"/>
      <c r="P12" s="5"/>
      <c r="Q12" s="19">
        <f t="shared" si="1"/>
        <v>37.5</v>
      </c>
    </row>
    <row r="13" spans="2:18" ht="15" customHeight="1">
      <c r="B13" s="7">
        <f t="shared" si="0"/>
        <v>5</v>
      </c>
      <c r="C13" s="21" t="s">
        <v>220</v>
      </c>
      <c r="D13" s="54" t="s">
        <v>221</v>
      </c>
      <c r="E13" s="54"/>
      <c r="F13" s="54"/>
      <c r="G13" s="54"/>
      <c r="H13" s="54"/>
      <c r="I13" s="54"/>
      <c r="J13" s="5">
        <v>70</v>
      </c>
      <c r="K13" s="5">
        <v>0</v>
      </c>
      <c r="L13" s="5"/>
      <c r="M13" s="5"/>
      <c r="N13" s="5"/>
      <c r="O13" s="5"/>
      <c r="P13" s="5"/>
      <c r="Q13" s="19">
        <f t="shared" si="1"/>
        <v>17.5</v>
      </c>
    </row>
    <row r="14" spans="2:18" ht="15" customHeight="1">
      <c r="B14" s="7">
        <f t="shared" si="0"/>
        <v>6</v>
      </c>
      <c r="C14" s="21" t="s">
        <v>222</v>
      </c>
      <c r="D14" s="54" t="s">
        <v>223</v>
      </c>
      <c r="E14" s="54"/>
      <c r="F14" s="54"/>
      <c r="G14" s="54"/>
      <c r="H14" s="54"/>
      <c r="I14" s="54"/>
      <c r="J14" s="5">
        <v>0</v>
      </c>
      <c r="K14" s="5">
        <v>78</v>
      </c>
      <c r="L14" s="5"/>
      <c r="M14" s="5"/>
      <c r="N14" s="5"/>
      <c r="O14" s="5"/>
      <c r="P14" s="5"/>
      <c r="Q14" s="19">
        <f t="shared" si="1"/>
        <v>19.5</v>
      </c>
    </row>
    <row r="15" spans="2:18" ht="15" customHeight="1">
      <c r="B15" s="7">
        <f t="shared" si="0"/>
        <v>7</v>
      </c>
      <c r="C15" s="21" t="s">
        <v>224</v>
      </c>
      <c r="D15" s="54" t="s">
        <v>225</v>
      </c>
      <c r="E15" s="54"/>
      <c r="F15" s="54"/>
      <c r="G15" s="54"/>
      <c r="H15" s="54"/>
      <c r="I15" s="54"/>
      <c r="J15" s="5">
        <v>95</v>
      </c>
      <c r="K15" s="5">
        <v>79</v>
      </c>
      <c r="L15" s="5"/>
      <c r="M15" s="5"/>
      <c r="N15" s="5"/>
      <c r="O15" s="5"/>
      <c r="P15" s="5"/>
      <c r="Q15" s="19">
        <f t="shared" si="1"/>
        <v>43.5</v>
      </c>
    </row>
    <row r="16" spans="2:18" ht="15" customHeight="1">
      <c r="B16" s="7">
        <f t="shared" si="0"/>
        <v>8</v>
      </c>
      <c r="C16" s="21" t="s">
        <v>226</v>
      </c>
      <c r="D16" s="54" t="s">
        <v>227</v>
      </c>
      <c r="E16" s="54"/>
      <c r="F16" s="54"/>
      <c r="G16" s="54"/>
      <c r="H16" s="54"/>
      <c r="I16" s="54"/>
      <c r="J16" s="5">
        <v>75</v>
      </c>
      <c r="K16" s="5">
        <v>80</v>
      </c>
      <c r="L16" s="5"/>
      <c r="M16" s="5"/>
      <c r="N16" s="5"/>
      <c r="O16" s="5"/>
      <c r="P16" s="5"/>
      <c r="Q16" s="19">
        <f t="shared" si="1"/>
        <v>38.75</v>
      </c>
    </row>
    <row r="17" spans="2:17" ht="15" customHeight="1">
      <c r="B17" s="7">
        <f t="shared" si="0"/>
        <v>9</v>
      </c>
      <c r="C17" s="21" t="s">
        <v>167</v>
      </c>
      <c r="D17" s="54" t="s">
        <v>168</v>
      </c>
      <c r="E17" s="54"/>
      <c r="F17" s="54"/>
      <c r="G17" s="54"/>
      <c r="H17" s="54"/>
      <c r="I17" s="54"/>
      <c r="J17" s="5">
        <v>70</v>
      </c>
      <c r="K17" s="5">
        <v>0</v>
      </c>
      <c r="L17" s="5"/>
      <c r="M17" s="5"/>
      <c r="N17" s="5"/>
      <c r="O17" s="5"/>
      <c r="P17" s="5"/>
      <c r="Q17" s="19">
        <f t="shared" si="1"/>
        <v>17.5</v>
      </c>
    </row>
    <row r="18" spans="2:17" ht="15" customHeight="1">
      <c r="B18" s="7">
        <f t="shared" si="0"/>
        <v>10</v>
      </c>
      <c r="C18" s="21" t="s">
        <v>228</v>
      </c>
      <c r="D18" s="54" t="s">
        <v>229</v>
      </c>
      <c r="E18" s="54"/>
      <c r="F18" s="54"/>
      <c r="G18" s="54"/>
      <c r="H18" s="54"/>
      <c r="I18" s="54"/>
      <c r="J18" s="5">
        <v>80</v>
      </c>
      <c r="K18" s="5">
        <v>82</v>
      </c>
      <c r="L18" s="5"/>
      <c r="M18" s="5"/>
      <c r="N18" s="5"/>
      <c r="O18" s="5"/>
      <c r="P18" s="5"/>
      <c r="Q18" s="19">
        <f t="shared" si="1"/>
        <v>40.5</v>
      </c>
    </row>
    <row r="19" spans="2:17" ht="15" customHeight="1">
      <c r="B19" s="7">
        <f t="shared" si="0"/>
        <v>11</v>
      </c>
      <c r="C19" s="21" t="s">
        <v>230</v>
      </c>
      <c r="D19" s="54" t="s">
        <v>231</v>
      </c>
      <c r="E19" s="54"/>
      <c r="F19" s="54"/>
      <c r="G19" s="54"/>
      <c r="H19" s="54"/>
      <c r="I19" s="54"/>
      <c r="J19" s="5">
        <v>70</v>
      </c>
      <c r="K19" s="5">
        <v>0</v>
      </c>
      <c r="L19" s="5"/>
      <c r="M19" s="5"/>
      <c r="N19" s="5"/>
      <c r="O19" s="5"/>
      <c r="P19" s="5"/>
      <c r="Q19" s="19">
        <f t="shared" si="1"/>
        <v>17.5</v>
      </c>
    </row>
    <row r="20" spans="2:17" ht="15" customHeight="1">
      <c r="B20" s="7">
        <f t="shared" si="0"/>
        <v>12</v>
      </c>
      <c r="C20" s="21" t="s">
        <v>233</v>
      </c>
      <c r="D20" s="54" t="s">
        <v>234</v>
      </c>
      <c r="E20" s="54"/>
      <c r="F20" s="54"/>
      <c r="G20" s="54"/>
      <c r="H20" s="54"/>
      <c r="I20" s="54"/>
      <c r="J20" s="5">
        <v>83</v>
      </c>
      <c r="K20" s="5">
        <v>80</v>
      </c>
      <c r="L20" s="5"/>
      <c r="M20" s="5"/>
      <c r="N20" s="5"/>
      <c r="O20" s="5"/>
      <c r="P20" s="5"/>
      <c r="Q20" s="19">
        <f t="shared" si="1"/>
        <v>40.75</v>
      </c>
    </row>
    <row r="21" spans="2:17" ht="15" customHeight="1">
      <c r="B21" s="7">
        <f t="shared" si="0"/>
        <v>13</v>
      </c>
      <c r="C21" s="21" t="s">
        <v>235</v>
      </c>
      <c r="D21" s="54" t="s">
        <v>236</v>
      </c>
      <c r="E21" s="54"/>
      <c r="F21" s="54"/>
      <c r="G21" s="54"/>
      <c r="H21" s="54"/>
      <c r="I21" s="54"/>
      <c r="J21" s="5">
        <v>70</v>
      </c>
      <c r="K21" s="5">
        <v>0</v>
      </c>
      <c r="L21" s="5"/>
      <c r="M21" s="5"/>
      <c r="N21" s="5"/>
      <c r="O21" s="5"/>
      <c r="P21" s="5"/>
      <c r="Q21" s="19">
        <f t="shared" si="1"/>
        <v>17.5</v>
      </c>
    </row>
    <row r="22" spans="2:17" ht="15" customHeight="1">
      <c r="B22" s="7">
        <f t="shared" si="0"/>
        <v>14</v>
      </c>
      <c r="C22" s="21" t="s">
        <v>171</v>
      </c>
      <c r="D22" s="54" t="s">
        <v>172</v>
      </c>
      <c r="E22" s="54"/>
      <c r="F22" s="54"/>
      <c r="G22" s="54"/>
      <c r="H22" s="54"/>
      <c r="I22" s="54"/>
      <c r="J22" s="5">
        <v>75</v>
      </c>
      <c r="K22" s="5">
        <v>0</v>
      </c>
      <c r="L22" s="5"/>
      <c r="M22" s="5"/>
      <c r="N22" s="5"/>
      <c r="O22" s="5"/>
      <c r="P22" s="5"/>
      <c r="Q22" s="19">
        <f t="shared" si="1"/>
        <v>18.75</v>
      </c>
    </row>
    <row r="23" spans="2:17" ht="15" customHeight="1">
      <c r="B23" s="7">
        <f t="shared" si="0"/>
        <v>15</v>
      </c>
      <c r="C23" s="21" t="s">
        <v>237</v>
      </c>
      <c r="D23" s="54" t="s">
        <v>238</v>
      </c>
      <c r="E23" s="54"/>
      <c r="F23" s="54"/>
      <c r="G23" s="54"/>
      <c r="H23" s="54"/>
      <c r="I23" s="54"/>
      <c r="J23" s="5">
        <v>92</v>
      </c>
      <c r="K23" s="5">
        <v>89</v>
      </c>
      <c r="L23" s="5"/>
      <c r="M23" s="5"/>
      <c r="N23" s="5"/>
      <c r="O23" s="5"/>
      <c r="P23" s="5"/>
      <c r="Q23" s="19">
        <f t="shared" si="1"/>
        <v>45.25</v>
      </c>
    </row>
    <row r="24" spans="2:17" ht="15" customHeight="1">
      <c r="B24" s="7">
        <f t="shared" si="0"/>
        <v>16</v>
      </c>
      <c r="C24" s="21" t="s">
        <v>239</v>
      </c>
      <c r="D24" s="54" t="s">
        <v>240</v>
      </c>
      <c r="E24" s="54"/>
      <c r="F24" s="54"/>
      <c r="G24" s="54"/>
      <c r="H24" s="54"/>
      <c r="I24" s="54"/>
      <c r="J24" s="5">
        <v>75</v>
      </c>
      <c r="K24" s="5">
        <v>90</v>
      </c>
      <c r="L24" s="5"/>
      <c r="M24" s="5"/>
      <c r="N24" s="5"/>
      <c r="O24" s="5"/>
      <c r="P24" s="5"/>
      <c r="Q24" s="19">
        <f t="shared" si="1"/>
        <v>41.25</v>
      </c>
    </row>
    <row r="25" spans="2:17" ht="15" customHeight="1">
      <c r="B25" s="7">
        <f t="shared" si="0"/>
        <v>17</v>
      </c>
      <c r="C25" s="21" t="s">
        <v>173</v>
      </c>
      <c r="D25" s="54" t="s">
        <v>241</v>
      </c>
      <c r="E25" s="54"/>
      <c r="F25" s="54"/>
      <c r="G25" s="54"/>
      <c r="H25" s="54"/>
      <c r="I25" s="54"/>
      <c r="J25" s="5">
        <v>70</v>
      </c>
      <c r="K25" s="5">
        <v>0</v>
      </c>
      <c r="L25" s="5"/>
      <c r="M25" s="5"/>
      <c r="N25" s="5"/>
      <c r="O25" s="5"/>
      <c r="P25" s="5"/>
      <c r="Q25" s="19">
        <f t="shared" si="1"/>
        <v>17.5</v>
      </c>
    </row>
    <row r="26" spans="2:17" ht="15" customHeight="1">
      <c r="B26" s="7">
        <f t="shared" si="0"/>
        <v>18</v>
      </c>
      <c r="C26" s="21" t="s">
        <v>242</v>
      </c>
      <c r="D26" s="54" t="s">
        <v>243</v>
      </c>
      <c r="E26" s="54"/>
      <c r="F26" s="54"/>
      <c r="G26" s="54"/>
      <c r="H26" s="54"/>
      <c r="I26" s="54"/>
      <c r="J26" s="5">
        <v>85</v>
      </c>
      <c r="K26" s="5">
        <v>76</v>
      </c>
      <c r="L26" s="5"/>
      <c r="M26" s="5"/>
      <c r="N26" s="5"/>
      <c r="O26" s="5"/>
      <c r="P26" s="5"/>
      <c r="Q26" s="19">
        <f t="shared" si="1"/>
        <v>40.25</v>
      </c>
    </row>
    <row r="27" spans="2:17" ht="15" customHeight="1">
      <c r="B27" s="7">
        <f t="shared" si="0"/>
        <v>19</v>
      </c>
      <c r="C27" s="21" t="s">
        <v>244</v>
      </c>
      <c r="D27" s="54" t="s">
        <v>245</v>
      </c>
      <c r="E27" s="54"/>
      <c r="F27" s="54"/>
      <c r="G27" s="54"/>
      <c r="H27" s="54"/>
      <c r="I27" s="54"/>
      <c r="J27" s="5">
        <v>88</v>
      </c>
      <c r="K27" s="5">
        <v>86</v>
      </c>
      <c r="L27" s="5"/>
      <c r="M27" s="5"/>
      <c r="N27" s="5"/>
      <c r="O27" s="5"/>
      <c r="P27" s="5"/>
      <c r="Q27" s="19">
        <f t="shared" si="1"/>
        <v>43.5</v>
      </c>
    </row>
    <row r="28" spans="2:17" ht="15" customHeight="1">
      <c r="B28" s="7">
        <f t="shared" si="0"/>
        <v>20</v>
      </c>
      <c r="C28" s="21" t="s">
        <v>246</v>
      </c>
      <c r="D28" s="54" t="s">
        <v>247</v>
      </c>
      <c r="E28" s="54"/>
      <c r="F28" s="54"/>
      <c r="G28" s="54"/>
      <c r="H28" s="54"/>
      <c r="I28" s="54"/>
      <c r="J28" s="5">
        <v>80</v>
      </c>
      <c r="K28" s="5">
        <v>0</v>
      </c>
      <c r="L28" s="5"/>
      <c r="M28" s="5"/>
      <c r="N28" s="5"/>
      <c r="O28" s="5"/>
      <c r="P28" s="5"/>
      <c r="Q28" s="19">
        <f t="shared" si="1"/>
        <v>20</v>
      </c>
    </row>
    <row r="29" spans="2:17" ht="15" customHeight="1">
      <c r="B29" s="7">
        <f t="shared" si="0"/>
        <v>21</v>
      </c>
      <c r="C29" s="21" t="s">
        <v>248</v>
      </c>
      <c r="D29" s="54" t="s">
        <v>249</v>
      </c>
      <c r="E29" s="54"/>
      <c r="F29" s="54"/>
      <c r="G29" s="54"/>
      <c r="H29" s="54"/>
      <c r="I29" s="54"/>
      <c r="J29" s="5">
        <v>80</v>
      </c>
      <c r="K29" s="5">
        <v>82</v>
      </c>
      <c r="L29" s="5"/>
      <c r="M29" s="5"/>
      <c r="N29" s="5"/>
      <c r="O29" s="5"/>
      <c r="P29" s="5"/>
      <c r="Q29" s="19">
        <f t="shared" si="1"/>
        <v>40.5</v>
      </c>
    </row>
    <row r="30" spans="2:17" ht="15" customHeight="1">
      <c r="B30" s="7">
        <f t="shared" si="0"/>
        <v>22</v>
      </c>
      <c r="C30" s="21" t="s">
        <v>250</v>
      </c>
      <c r="D30" s="54" t="s">
        <v>251</v>
      </c>
      <c r="E30" s="54"/>
      <c r="F30" s="54"/>
      <c r="G30" s="54"/>
      <c r="H30" s="54"/>
      <c r="I30" s="54"/>
      <c r="J30" s="5">
        <v>75</v>
      </c>
      <c r="K30" s="5">
        <v>84</v>
      </c>
      <c r="L30" s="5"/>
      <c r="M30" s="5"/>
      <c r="N30" s="5"/>
      <c r="O30" s="5"/>
      <c r="P30" s="5"/>
      <c r="Q30" s="19">
        <f t="shared" si="1"/>
        <v>39.75</v>
      </c>
    </row>
    <row r="31" spans="2:17" ht="15" customHeight="1">
      <c r="B31" s="7">
        <f t="shared" si="0"/>
        <v>23</v>
      </c>
      <c r="C31" s="21" t="s">
        <v>252</v>
      </c>
      <c r="D31" s="54" t="s">
        <v>253</v>
      </c>
      <c r="E31" s="54"/>
      <c r="F31" s="54"/>
      <c r="G31" s="54"/>
      <c r="H31" s="54"/>
      <c r="I31" s="54"/>
      <c r="J31" s="5">
        <v>70</v>
      </c>
      <c r="K31" s="5">
        <v>0</v>
      </c>
      <c r="L31" s="5"/>
      <c r="M31" s="5"/>
      <c r="N31" s="5"/>
      <c r="O31" s="5"/>
      <c r="P31" s="5"/>
      <c r="Q31" s="19">
        <f t="shared" si="1"/>
        <v>17.5</v>
      </c>
    </row>
    <row r="32" spans="2:17" ht="15" customHeight="1">
      <c r="B32" s="7">
        <f t="shared" si="0"/>
        <v>24</v>
      </c>
      <c r="C32" s="21" t="s">
        <v>175</v>
      </c>
      <c r="D32" s="54" t="s">
        <v>176</v>
      </c>
      <c r="E32" s="54"/>
      <c r="F32" s="54"/>
      <c r="G32" s="54"/>
      <c r="H32" s="54"/>
      <c r="I32" s="54"/>
      <c r="J32" s="5">
        <v>70</v>
      </c>
      <c r="K32" s="5">
        <v>0</v>
      </c>
      <c r="L32" s="5"/>
      <c r="M32" s="5"/>
      <c r="N32" s="5"/>
      <c r="O32" s="5"/>
      <c r="P32" s="5"/>
      <c r="Q32" s="19">
        <f t="shared" si="1"/>
        <v>17.5</v>
      </c>
    </row>
    <row r="33" spans="2:17" ht="15" customHeight="1">
      <c r="B33" s="7">
        <f t="shared" si="0"/>
        <v>25</v>
      </c>
      <c r="C33" s="21" t="s">
        <v>254</v>
      </c>
      <c r="D33" s="54" t="s">
        <v>255</v>
      </c>
      <c r="E33" s="54"/>
      <c r="F33" s="54"/>
      <c r="G33" s="54"/>
      <c r="H33" s="54"/>
      <c r="I33" s="54"/>
      <c r="J33" s="5">
        <v>85</v>
      </c>
      <c r="K33" s="5">
        <v>82</v>
      </c>
      <c r="L33" s="5"/>
      <c r="M33" s="5"/>
      <c r="N33" s="5"/>
      <c r="O33" s="5"/>
      <c r="P33" s="5"/>
      <c r="Q33" s="19">
        <f t="shared" si="1"/>
        <v>41.75</v>
      </c>
    </row>
    <row r="34" spans="2:17" ht="15" customHeight="1">
      <c r="B34" s="7">
        <f t="shared" si="0"/>
        <v>26</v>
      </c>
      <c r="C34" s="21" t="s">
        <v>179</v>
      </c>
      <c r="D34" s="54" t="s">
        <v>180</v>
      </c>
      <c r="E34" s="54"/>
      <c r="F34" s="54"/>
      <c r="G34" s="54"/>
      <c r="H34" s="54"/>
      <c r="I34" s="54"/>
      <c r="J34" s="5">
        <v>70</v>
      </c>
      <c r="K34" s="5">
        <v>0</v>
      </c>
      <c r="L34" s="5"/>
      <c r="M34" s="5"/>
      <c r="N34" s="5"/>
      <c r="O34" s="5"/>
      <c r="P34" s="5"/>
      <c r="Q34" s="19">
        <f t="shared" si="1"/>
        <v>17.5</v>
      </c>
    </row>
    <row r="35" spans="2:17" ht="15" customHeight="1">
      <c r="B35" s="7">
        <f t="shared" si="0"/>
        <v>27</v>
      </c>
      <c r="C35" s="21" t="s">
        <v>256</v>
      </c>
      <c r="D35" s="54" t="s">
        <v>257</v>
      </c>
      <c r="E35" s="54"/>
      <c r="F35" s="54"/>
      <c r="G35" s="54"/>
      <c r="H35" s="54"/>
      <c r="I35" s="54"/>
      <c r="J35" s="5">
        <v>95</v>
      </c>
      <c r="K35" s="5">
        <v>0</v>
      </c>
      <c r="L35" s="5"/>
      <c r="M35" s="5"/>
      <c r="N35" s="5"/>
      <c r="O35" s="5"/>
      <c r="P35" s="5"/>
      <c r="Q35" s="19">
        <f t="shared" si="1"/>
        <v>23.75</v>
      </c>
    </row>
    <row r="36" spans="2:17" ht="15" customHeight="1">
      <c r="B36" s="7">
        <f t="shared" si="0"/>
        <v>28</v>
      </c>
      <c r="C36" s="21" t="s">
        <v>258</v>
      </c>
      <c r="D36" s="54" t="s">
        <v>259</v>
      </c>
      <c r="E36" s="54"/>
      <c r="F36" s="54"/>
      <c r="G36" s="54"/>
      <c r="H36" s="54"/>
      <c r="I36" s="54"/>
      <c r="J36" s="5">
        <v>75</v>
      </c>
      <c r="K36" s="5">
        <v>80</v>
      </c>
      <c r="L36" s="5"/>
      <c r="M36" s="5"/>
      <c r="N36" s="5"/>
      <c r="O36" s="5"/>
      <c r="P36" s="5"/>
      <c r="Q36" s="19">
        <f t="shared" si="1"/>
        <v>38.75</v>
      </c>
    </row>
    <row r="37" spans="2:17" ht="15" customHeight="1">
      <c r="B37" s="7">
        <f t="shared" si="0"/>
        <v>29</v>
      </c>
      <c r="C37" s="21" t="s">
        <v>260</v>
      </c>
      <c r="D37" s="54" t="s">
        <v>261</v>
      </c>
      <c r="E37" s="54"/>
      <c r="F37" s="54"/>
      <c r="G37" s="54"/>
      <c r="H37" s="54"/>
      <c r="I37" s="54"/>
      <c r="J37" s="5">
        <v>85</v>
      </c>
      <c r="K37" s="5">
        <v>80</v>
      </c>
      <c r="L37" s="5"/>
      <c r="M37" s="5"/>
      <c r="N37" s="5"/>
      <c r="O37" s="5"/>
      <c r="P37" s="5"/>
      <c r="Q37" s="19">
        <f t="shared" si="1"/>
        <v>41.25</v>
      </c>
    </row>
    <row r="38" spans="2:17" ht="15" customHeight="1">
      <c r="B38" s="7">
        <f t="shared" si="0"/>
        <v>30</v>
      </c>
      <c r="C38" s="21" t="s">
        <v>262</v>
      </c>
      <c r="D38" s="54" t="s">
        <v>263</v>
      </c>
      <c r="E38" s="54"/>
      <c r="F38" s="54"/>
      <c r="G38" s="54"/>
      <c r="H38" s="54"/>
      <c r="I38" s="54"/>
      <c r="J38" s="5">
        <v>75</v>
      </c>
      <c r="K38" s="5">
        <v>0</v>
      </c>
      <c r="L38" s="5"/>
      <c r="M38" s="5"/>
      <c r="N38" s="5"/>
      <c r="O38" s="5"/>
      <c r="P38" s="5"/>
      <c r="Q38" s="19">
        <f t="shared" si="1"/>
        <v>18.75</v>
      </c>
    </row>
    <row r="39" spans="2:17" ht="15" customHeight="1">
      <c r="B39" s="7">
        <f t="shared" si="0"/>
        <v>31</v>
      </c>
      <c r="C39" s="21" t="s">
        <v>264</v>
      </c>
      <c r="D39" s="54" t="s">
        <v>265</v>
      </c>
      <c r="E39" s="54"/>
      <c r="F39" s="54"/>
      <c r="G39" s="54"/>
      <c r="H39" s="54"/>
      <c r="I39" s="54"/>
      <c r="J39" s="5">
        <v>70</v>
      </c>
      <c r="K39" s="5">
        <v>0</v>
      </c>
      <c r="L39" s="5"/>
      <c r="M39" s="5"/>
      <c r="N39" s="5"/>
      <c r="O39" s="5"/>
      <c r="P39" s="5"/>
      <c r="Q39" s="19">
        <f t="shared" si="1"/>
        <v>17.5</v>
      </c>
    </row>
    <row r="40" spans="2:17" ht="15" customHeight="1">
      <c r="B40" s="7">
        <f t="shared" si="0"/>
        <v>32</v>
      </c>
      <c r="C40" s="21" t="s">
        <v>266</v>
      </c>
      <c r="D40" s="54" t="s">
        <v>267</v>
      </c>
      <c r="E40" s="54"/>
      <c r="F40" s="54"/>
      <c r="G40" s="54"/>
      <c r="H40" s="54"/>
      <c r="I40" s="54"/>
      <c r="J40" s="5">
        <v>98</v>
      </c>
      <c r="K40" s="5">
        <v>86</v>
      </c>
      <c r="L40" s="5"/>
      <c r="M40" s="5"/>
      <c r="N40" s="5"/>
      <c r="O40" s="5"/>
      <c r="P40" s="5"/>
      <c r="Q40" s="19">
        <f t="shared" si="1"/>
        <v>46</v>
      </c>
    </row>
    <row r="41" spans="2:17" ht="15" customHeight="1">
      <c r="B41" s="7">
        <f t="shared" si="0"/>
        <v>33</v>
      </c>
      <c r="C41" s="21" t="s">
        <v>268</v>
      </c>
      <c r="D41" s="54" t="s">
        <v>269</v>
      </c>
      <c r="E41" s="54"/>
      <c r="F41" s="54"/>
      <c r="G41" s="54"/>
      <c r="H41" s="54"/>
      <c r="I41" s="54"/>
      <c r="J41" s="5">
        <v>80</v>
      </c>
      <c r="K41" s="5">
        <v>81</v>
      </c>
      <c r="L41" s="5"/>
      <c r="M41" s="5"/>
      <c r="N41" s="5"/>
      <c r="O41" s="5"/>
      <c r="P41" s="5"/>
      <c r="Q41" s="19">
        <f t="shared" si="1"/>
        <v>40.25</v>
      </c>
    </row>
    <row r="42" spans="2:17" ht="15" customHeight="1">
      <c r="B42" s="7">
        <f t="shared" si="0"/>
        <v>34</v>
      </c>
      <c r="C42" s="21" t="s">
        <v>270</v>
      </c>
      <c r="D42" s="54" t="s">
        <v>271</v>
      </c>
      <c r="E42" s="54"/>
      <c r="F42" s="54"/>
      <c r="G42" s="54"/>
      <c r="H42" s="54"/>
      <c r="I42" s="54"/>
      <c r="J42" s="5">
        <v>85</v>
      </c>
      <c r="K42" s="5">
        <v>0</v>
      </c>
      <c r="L42" s="5"/>
      <c r="M42" s="5"/>
      <c r="N42" s="5"/>
      <c r="O42" s="5"/>
      <c r="P42" s="5"/>
      <c r="Q42" s="19">
        <f t="shared" si="1"/>
        <v>21.25</v>
      </c>
    </row>
    <row r="43" spans="2:17" ht="15" customHeight="1">
      <c r="B43" s="7">
        <f t="shared" si="0"/>
        <v>35</v>
      </c>
      <c r="C43" s="21" t="s">
        <v>272</v>
      </c>
      <c r="D43" s="54" t="s">
        <v>273</v>
      </c>
      <c r="E43" s="54"/>
      <c r="F43" s="54"/>
      <c r="G43" s="54"/>
      <c r="H43" s="54"/>
      <c r="I43" s="54"/>
      <c r="J43" s="5">
        <v>70</v>
      </c>
      <c r="K43" s="5">
        <v>80</v>
      </c>
      <c r="L43" s="5"/>
      <c r="M43" s="5"/>
      <c r="N43" s="5"/>
      <c r="O43" s="5"/>
      <c r="P43" s="5"/>
      <c r="Q43" s="19">
        <f t="shared" si="1"/>
        <v>37.5</v>
      </c>
    </row>
    <row r="44" spans="2:17">
      <c r="B44" s="7">
        <f t="shared" si="0"/>
        <v>36</v>
      </c>
      <c r="C44" s="7"/>
      <c r="D44" s="30"/>
      <c r="E44" s="30"/>
      <c r="F44" s="30"/>
      <c r="G44" s="30"/>
      <c r="H44" s="30"/>
      <c r="I44" s="30"/>
      <c r="J44" s="5"/>
      <c r="K44" s="5"/>
      <c r="L44" s="5"/>
      <c r="M44" s="5"/>
      <c r="N44" s="5"/>
      <c r="O44" s="5"/>
      <c r="P44" s="5"/>
      <c r="Q44" s="19">
        <f t="shared" si="1"/>
        <v>0</v>
      </c>
    </row>
    <row r="45" spans="2:17">
      <c r="B45" s="7">
        <f t="shared" si="0"/>
        <v>37</v>
      </c>
      <c r="C45" s="20"/>
      <c r="D45" s="30"/>
      <c r="E45" s="30"/>
      <c r="F45" s="30"/>
      <c r="G45" s="30"/>
      <c r="H45" s="30"/>
      <c r="I45" s="30"/>
      <c r="J45" s="5"/>
      <c r="K45" s="5"/>
      <c r="L45" s="5"/>
      <c r="M45" s="5"/>
      <c r="N45" s="5"/>
      <c r="O45" s="5"/>
      <c r="P45" s="5"/>
      <c r="Q45" s="19">
        <f t="shared" ref="Q45:Q48" si="2">SUM(J45:M45)/4</f>
        <v>0</v>
      </c>
    </row>
    <row r="46" spans="2:17">
      <c r="B46" s="7">
        <f t="shared" si="0"/>
        <v>38</v>
      </c>
      <c r="C46" s="20"/>
      <c r="D46" s="30"/>
      <c r="E46" s="30"/>
      <c r="F46" s="30"/>
      <c r="G46" s="30"/>
      <c r="H46" s="30"/>
      <c r="I46" s="30"/>
      <c r="J46" s="5"/>
      <c r="K46" s="5"/>
      <c r="L46" s="5"/>
      <c r="M46" s="5"/>
      <c r="N46" s="5"/>
      <c r="O46" s="5"/>
      <c r="P46" s="5"/>
      <c r="Q46" s="19">
        <f t="shared" si="2"/>
        <v>0</v>
      </c>
    </row>
    <row r="47" spans="2:17">
      <c r="B47" s="7">
        <f t="shared" si="0"/>
        <v>39</v>
      </c>
      <c r="C47" s="24"/>
      <c r="D47" s="56"/>
      <c r="E47" s="57"/>
      <c r="F47" s="57"/>
      <c r="G47" s="57"/>
      <c r="H47" s="57"/>
      <c r="I47" s="58"/>
      <c r="J47" s="5"/>
      <c r="K47" s="5"/>
      <c r="L47" s="5"/>
      <c r="M47" s="5"/>
      <c r="N47" s="5"/>
      <c r="O47" s="5"/>
      <c r="P47" s="5"/>
      <c r="Q47" s="19">
        <f t="shared" si="2"/>
        <v>0</v>
      </c>
    </row>
    <row r="48" spans="2:17">
      <c r="B48" s="7">
        <f t="shared" si="0"/>
        <v>40</v>
      </c>
      <c r="C48" s="7"/>
      <c r="D48" s="30"/>
      <c r="E48" s="30"/>
      <c r="F48" s="30"/>
      <c r="G48" s="30"/>
      <c r="H48" s="30"/>
      <c r="I48" s="30"/>
      <c r="J48" s="5"/>
      <c r="K48" s="5"/>
      <c r="L48" s="5"/>
      <c r="M48" s="5"/>
      <c r="N48" s="5"/>
      <c r="O48" s="5"/>
      <c r="P48" s="5"/>
      <c r="Q48" s="19">
        <f t="shared" si="2"/>
        <v>0</v>
      </c>
    </row>
    <row r="49" spans="3:17">
      <c r="C49" s="27"/>
      <c r="D49" s="27"/>
      <c r="E49" s="1"/>
    </row>
    <row r="50" spans="3:17">
      <c r="C50" s="27"/>
      <c r="D50" s="27"/>
      <c r="E50" s="1"/>
      <c r="H50" s="32" t="s">
        <v>19</v>
      </c>
      <c r="I50" s="32"/>
      <c r="J50" s="5">
        <f>COUNTIF(J9:J48,"&gt;=70")</f>
        <v>33</v>
      </c>
      <c r="K50" s="5">
        <f>COUNTIF(K9:K48,"&gt;=70")</f>
        <v>19</v>
      </c>
      <c r="L50" s="5">
        <f t="shared" ref="L50:Q50" si="3">COUNTIF(L10:L48,"&gt;=70")</f>
        <v>0</v>
      </c>
      <c r="M50" s="5">
        <f t="shared" si="3"/>
        <v>0</v>
      </c>
      <c r="N50" s="5">
        <f t="shared" si="3"/>
        <v>0</v>
      </c>
      <c r="O50" s="5">
        <f t="shared" si="3"/>
        <v>0</v>
      </c>
      <c r="P50" s="5">
        <f t="shared" si="3"/>
        <v>0</v>
      </c>
      <c r="Q50" s="16">
        <f t="shared" si="3"/>
        <v>0</v>
      </c>
    </row>
    <row r="51" spans="3:17">
      <c r="C51" s="27"/>
      <c r="D51" s="27"/>
      <c r="E51" s="10"/>
      <c r="H51" s="32" t="s">
        <v>20</v>
      </c>
      <c r="I51" s="32"/>
      <c r="J51" s="5">
        <f t="shared" ref="J51:Q51" si="4">COUNTIF(J10:J49,"&lt;70")</f>
        <v>2</v>
      </c>
      <c r="K51" s="5">
        <f>COUNTIF(K9:K48,"&lt;70")</f>
        <v>16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4"/>
        <v>0</v>
      </c>
      <c r="P51" s="5">
        <f t="shared" si="4"/>
        <v>0</v>
      </c>
      <c r="Q51" s="16">
        <f t="shared" si="4"/>
        <v>39</v>
      </c>
    </row>
    <row r="52" spans="3:17">
      <c r="C52" s="27"/>
      <c r="D52" s="27"/>
      <c r="E52" s="27"/>
      <c r="H52" s="32" t="s">
        <v>21</v>
      </c>
      <c r="I52" s="32"/>
      <c r="J52" s="5">
        <f>COUNT(J9:J48)</f>
        <v>35</v>
      </c>
      <c r="K52" s="5">
        <f>COUNT(K9:K48)</f>
        <v>35</v>
      </c>
      <c r="L52" s="5">
        <f t="shared" ref="L52:Q52" si="5">COUNT(L10:L48)</f>
        <v>0</v>
      </c>
      <c r="M52" s="5">
        <f t="shared" si="5"/>
        <v>0</v>
      </c>
      <c r="N52" s="5">
        <f t="shared" si="5"/>
        <v>0</v>
      </c>
      <c r="O52" s="5">
        <f t="shared" si="5"/>
        <v>0</v>
      </c>
      <c r="P52" s="5">
        <f t="shared" si="5"/>
        <v>0</v>
      </c>
      <c r="Q52" s="16">
        <f t="shared" si="5"/>
        <v>39</v>
      </c>
    </row>
    <row r="53" spans="3:17">
      <c r="C53" s="27"/>
      <c r="D53" s="27"/>
      <c r="E53" s="1"/>
      <c r="H53" s="33" t="s">
        <v>16</v>
      </c>
      <c r="I53" s="33"/>
      <c r="J53" s="11">
        <f>J50/J52</f>
        <v>0.94285714285714284</v>
      </c>
      <c r="K53" s="13">
        <f t="shared" ref="K53:Q53" si="6">K50/K52</f>
        <v>0.54285714285714282</v>
      </c>
      <c r="L53" s="13" t="e">
        <f t="shared" si="6"/>
        <v>#DIV/0!</v>
      </c>
      <c r="M53" s="13" t="e">
        <f t="shared" si="6"/>
        <v>#DIV/0!</v>
      </c>
      <c r="N53" s="13" t="e">
        <f t="shared" si="6"/>
        <v>#DIV/0!</v>
      </c>
      <c r="O53" s="13" t="e">
        <f t="shared" si="6"/>
        <v>#DIV/0!</v>
      </c>
      <c r="P53" s="13" t="e">
        <f t="shared" si="6"/>
        <v>#DIV/0!</v>
      </c>
      <c r="Q53" s="15">
        <f t="shared" si="6"/>
        <v>0</v>
      </c>
    </row>
    <row r="54" spans="3:17">
      <c r="C54" s="27"/>
      <c r="D54" s="27"/>
      <c r="E54" s="1"/>
      <c r="H54" s="33" t="s">
        <v>17</v>
      </c>
      <c r="I54" s="33"/>
      <c r="J54" s="11">
        <f>J51/J52</f>
        <v>5.7142857142857141E-2</v>
      </c>
      <c r="K54" s="11">
        <f t="shared" ref="K54:Q54" si="7">K51/K52</f>
        <v>0.45714285714285713</v>
      </c>
      <c r="L54" s="13" t="e">
        <f t="shared" si="7"/>
        <v>#DIV/0!</v>
      </c>
      <c r="M54" s="13" t="e">
        <f t="shared" si="7"/>
        <v>#DIV/0!</v>
      </c>
      <c r="N54" s="13" t="e">
        <f t="shared" si="7"/>
        <v>#DIV/0!</v>
      </c>
      <c r="O54" s="13" t="e">
        <f t="shared" si="7"/>
        <v>#DIV/0!</v>
      </c>
      <c r="P54" s="13" t="e">
        <f t="shared" si="7"/>
        <v>#DIV/0!</v>
      </c>
      <c r="Q54" s="15">
        <f t="shared" si="7"/>
        <v>1</v>
      </c>
    </row>
    <row r="55" spans="3:17">
      <c r="C55" s="27"/>
      <c r="D55" s="27"/>
      <c r="E55" s="10"/>
    </row>
    <row r="56" spans="3:17">
      <c r="C56" s="1"/>
      <c r="D56" s="1"/>
      <c r="E56" s="10"/>
      <c r="J56">
        <f>AVERAGE(J9:J43)</f>
        <v>73.457142857142856</v>
      </c>
    </row>
    <row r="58" spans="3:17">
      <c r="J58" s="28"/>
      <c r="K58" s="28"/>
      <c r="L58" s="28"/>
      <c r="M58" s="28"/>
      <c r="N58" s="28"/>
      <c r="O58" s="28"/>
      <c r="P58" s="28"/>
    </row>
    <row r="59" spans="3:17">
      <c r="J59" s="26" t="s">
        <v>18</v>
      </c>
      <c r="K59" s="26"/>
      <c r="L59" s="26"/>
      <c r="M59" s="26"/>
      <c r="N59" s="26"/>
      <c r="O59" s="26"/>
      <c r="P59" s="26"/>
    </row>
  </sheetData>
  <mergeCells count="63">
    <mergeCell ref="J59:P59"/>
    <mergeCell ref="D47:I47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C49:D49"/>
    <mergeCell ref="D43:I43"/>
    <mergeCell ref="D44:I44"/>
    <mergeCell ref="D45:I45"/>
    <mergeCell ref="D46:I46"/>
    <mergeCell ref="D48:I48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30:I30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conditionalFormatting sqref="J9:J43">
    <cfRule type="containsText" dxfId="0" priority="2" operator="containsText" text="NA">
      <formula>NOT(ISERROR(SEARCH("NA",J9)))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2" workbookViewId="0">
      <selection activeCell="P16" sqref="P16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5703125" customWidth="1"/>
    <col min="8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3"/>
      <c r="M2" s="3"/>
    </row>
    <row r="3" spans="2:15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1"/>
      <c r="M3" s="1"/>
    </row>
    <row r="4" spans="2:15">
      <c r="C4" t="s">
        <v>0</v>
      </c>
      <c r="D4" s="38" t="str">
        <f>+'401A IO1'!D4</f>
        <v>INVESTIGACION DE OPERACIONES I</v>
      </c>
      <c r="E4" s="38"/>
      <c r="F4" s="38"/>
      <c r="G4" s="38"/>
      <c r="I4" t="s">
        <v>1</v>
      </c>
      <c r="J4" s="28" t="str">
        <f>+'401A IO1'!J4</f>
        <v>401A</v>
      </c>
      <c r="K4" s="28"/>
    </row>
    <row r="5" spans="2:15" ht="6.75" customHeight="1">
      <c r="D5" s="6"/>
      <c r="E5" s="6"/>
      <c r="F5" s="6"/>
      <c r="G5" s="6"/>
    </row>
    <row r="6" spans="2:15">
      <c r="C6" t="s">
        <v>3</v>
      </c>
      <c r="D6" s="40" t="str">
        <f>+'401A IO1'!D6</f>
        <v>FEBRERO-JULIO 2023</v>
      </c>
      <c r="E6" s="40"/>
      <c r="F6" s="40"/>
      <c r="G6" s="40"/>
      <c r="I6" s="27" t="s">
        <v>22</v>
      </c>
      <c r="J6" s="27"/>
      <c r="K6" s="2" t="str">
        <f>+'401A IO1'!K6</f>
        <v>MC. CARLOS MARTINEZ GALAN</v>
      </c>
      <c r="L6" s="9"/>
      <c r="M6" s="9"/>
      <c r="N6" s="9"/>
      <c r="O6" s="9"/>
    </row>
    <row r="7" spans="2:15" ht="11.25" customHeight="1"/>
    <row r="8" spans="2:15">
      <c r="B8" s="4" t="s">
        <v>4</v>
      </c>
      <c r="C8" s="4" t="s">
        <v>6</v>
      </c>
      <c r="D8" s="32" t="s">
        <v>5</v>
      </c>
      <c r="E8" s="32"/>
      <c r="F8" s="32"/>
      <c r="G8" s="32"/>
      <c r="H8" s="32"/>
      <c r="I8" s="32"/>
      <c r="J8" s="5" t="s">
        <v>23</v>
      </c>
      <c r="K8" s="5" t="s">
        <v>24</v>
      </c>
    </row>
    <row r="9" spans="2:15">
      <c r="B9" s="7">
        <v>1</v>
      </c>
      <c r="C9" s="20" t="s">
        <v>63</v>
      </c>
      <c r="D9" s="62" t="s">
        <v>64</v>
      </c>
      <c r="E9" s="62"/>
      <c r="F9" s="62"/>
      <c r="G9" s="62"/>
      <c r="H9" s="62"/>
      <c r="I9" s="62"/>
      <c r="J9" s="14">
        <f>+'401A IO1'!Q9</f>
        <v>18.5</v>
      </c>
      <c r="K9" s="14">
        <f>+J9</f>
        <v>18.5</v>
      </c>
    </row>
    <row r="10" spans="2:15">
      <c r="B10" s="7">
        <f>B9+1</f>
        <v>2</v>
      </c>
      <c r="C10" s="20" t="s">
        <v>27</v>
      </c>
      <c r="D10" s="62" t="s">
        <v>26</v>
      </c>
      <c r="E10" s="62"/>
      <c r="F10" s="62"/>
      <c r="G10" s="62"/>
      <c r="H10" s="62"/>
      <c r="I10" s="62"/>
      <c r="J10" s="14">
        <f>+'401A IO1'!Q10</f>
        <v>18.5</v>
      </c>
      <c r="K10" s="14">
        <f t="shared" ref="K10:K14" si="0">+J10</f>
        <v>18.5</v>
      </c>
    </row>
    <row r="11" spans="2:15">
      <c r="B11" s="7">
        <f t="shared" ref="B11:B48" si="1">B10+1</f>
        <v>3</v>
      </c>
      <c r="C11" s="20" t="s">
        <v>71</v>
      </c>
      <c r="D11" s="62" t="s">
        <v>69</v>
      </c>
      <c r="E11" s="62"/>
      <c r="F11" s="62"/>
      <c r="G11" s="62"/>
      <c r="H11" s="62"/>
      <c r="I11" s="62"/>
      <c r="J11" s="14">
        <f>+'401A IO1'!Q11</f>
        <v>0</v>
      </c>
      <c r="K11" s="14">
        <f t="shared" si="0"/>
        <v>0</v>
      </c>
    </row>
    <row r="12" spans="2:15">
      <c r="B12" s="7">
        <f t="shared" si="1"/>
        <v>4</v>
      </c>
      <c r="C12" s="20" t="s">
        <v>28</v>
      </c>
      <c r="D12" s="41" t="s">
        <v>29</v>
      </c>
      <c r="E12" s="42"/>
      <c r="F12" s="42"/>
      <c r="G12" s="42"/>
      <c r="H12" s="42"/>
      <c r="I12" s="43"/>
      <c r="J12" s="14">
        <f>+'401A IO1'!Q12</f>
        <v>18.75</v>
      </c>
      <c r="K12" s="14">
        <v>75</v>
      </c>
    </row>
    <row r="13" spans="2:15">
      <c r="B13" s="7">
        <f t="shared" si="1"/>
        <v>5</v>
      </c>
      <c r="C13" s="20" t="s">
        <v>30</v>
      </c>
      <c r="D13" s="66" t="s">
        <v>31</v>
      </c>
      <c r="E13" s="67"/>
      <c r="F13" s="67"/>
      <c r="G13" s="67"/>
      <c r="H13" s="67"/>
      <c r="I13" s="68"/>
      <c r="J13" s="14">
        <f>+'401A IO1'!Q13</f>
        <v>18.75</v>
      </c>
      <c r="K13" s="14">
        <v>75</v>
      </c>
    </row>
    <row r="14" spans="2:15">
      <c r="B14" s="7">
        <f t="shared" si="1"/>
        <v>6</v>
      </c>
      <c r="C14" s="20" t="s">
        <v>32</v>
      </c>
      <c r="D14" s="59" t="s">
        <v>33</v>
      </c>
      <c r="E14" s="60"/>
      <c r="F14" s="60"/>
      <c r="G14" s="60"/>
      <c r="H14" s="60"/>
      <c r="I14" s="61"/>
      <c r="J14" s="14">
        <f>+'401A IO1'!Q14</f>
        <v>18.5</v>
      </c>
      <c r="K14" s="14">
        <f t="shared" si="0"/>
        <v>18.5</v>
      </c>
    </row>
    <row r="15" spans="2:15">
      <c r="B15" s="7">
        <f t="shared" si="1"/>
        <v>7</v>
      </c>
      <c r="C15" s="20" t="s">
        <v>34</v>
      </c>
      <c r="D15" s="62" t="s">
        <v>35</v>
      </c>
      <c r="E15" s="62"/>
      <c r="F15" s="62"/>
      <c r="G15" s="62"/>
      <c r="H15" s="62"/>
      <c r="I15" s="62"/>
      <c r="J15" s="14">
        <f>+'401A IO1'!Q15</f>
        <v>17.5</v>
      </c>
      <c r="K15" s="5">
        <v>70</v>
      </c>
    </row>
    <row r="16" spans="2:15">
      <c r="B16" s="7">
        <f t="shared" si="1"/>
        <v>8</v>
      </c>
      <c r="C16" s="20" t="s">
        <v>68</v>
      </c>
      <c r="D16" s="44" t="s">
        <v>62</v>
      </c>
      <c r="E16" s="42"/>
      <c r="F16" s="42"/>
      <c r="G16" s="42"/>
      <c r="H16" s="42"/>
      <c r="I16" s="43"/>
      <c r="J16" s="14">
        <f>+'401A IO1'!Q16</f>
        <v>18.5</v>
      </c>
      <c r="K16" s="5">
        <v>70</v>
      </c>
    </row>
    <row r="17" spans="2:11">
      <c r="B17" s="7">
        <f t="shared" si="1"/>
        <v>9</v>
      </c>
      <c r="C17" s="20" t="s">
        <v>36</v>
      </c>
      <c r="D17" s="62" t="s">
        <v>37</v>
      </c>
      <c r="E17" s="62"/>
      <c r="F17" s="62"/>
      <c r="G17" s="62"/>
      <c r="H17" s="62"/>
      <c r="I17" s="62"/>
      <c r="J17" s="14">
        <f>+'401A IO1'!Q17</f>
        <v>18.5</v>
      </c>
      <c r="K17" s="14">
        <f>+J17</f>
        <v>18.5</v>
      </c>
    </row>
    <row r="18" spans="2:11">
      <c r="B18" s="7">
        <f t="shared" si="1"/>
        <v>10</v>
      </c>
      <c r="C18" s="20" t="s">
        <v>38</v>
      </c>
      <c r="D18" s="41" t="s">
        <v>39</v>
      </c>
      <c r="E18" s="42"/>
      <c r="F18" s="42"/>
      <c r="G18" s="42"/>
      <c r="H18" s="42"/>
      <c r="I18" s="43"/>
      <c r="J18" s="14">
        <f>+'401A IO1'!Q18</f>
        <v>17.5</v>
      </c>
      <c r="K18" s="14">
        <f t="shared" ref="K18:K26" si="2">+J18</f>
        <v>17.5</v>
      </c>
    </row>
    <row r="19" spans="2:11">
      <c r="B19" s="7">
        <f t="shared" si="1"/>
        <v>11</v>
      </c>
      <c r="C19" s="20" t="s">
        <v>40</v>
      </c>
      <c r="D19" s="41" t="s">
        <v>41</v>
      </c>
      <c r="E19" s="42"/>
      <c r="F19" s="42"/>
      <c r="G19" s="42"/>
      <c r="H19" s="42"/>
      <c r="I19" s="43"/>
      <c r="J19" s="14">
        <f>+'401A IO1'!Q19</f>
        <v>18.75</v>
      </c>
      <c r="K19" s="14">
        <v>80</v>
      </c>
    </row>
    <row r="20" spans="2:11">
      <c r="B20" s="7">
        <f t="shared" si="1"/>
        <v>12</v>
      </c>
      <c r="C20" s="20" t="s">
        <v>42</v>
      </c>
      <c r="D20" s="41" t="s">
        <v>43</v>
      </c>
      <c r="E20" s="42"/>
      <c r="F20" s="42"/>
      <c r="G20" s="42"/>
      <c r="H20" s="42"/>
      <c r="I20" s="43"/>
      <c r="J20" s="14">
        <f>+'401A IO1'!Q20</f>
        <v>19.25</v>
      </c>
      <c r="K20" s="14">
        <f t="shared" si="2"/>
        <v>19.25</v>
      </c>
    </row>
    <row r="21" spans="2:11">
      <c r="B21" s="7">
        <f t="shared" si="1"/>
        <v>13</v>
      </c>
      <c r="C21" s="20" t="s">
        <v>44</v>
      </c>
      <c r="D21" s="41" t="s">
        <v>45</v>
      </c>
      <c r="E21" s="42"/>
      <c r="F21" s="42"/>
      <c r="G21" s="42"/>
      <c r="H21" s="42"/>
      <c r="I21" s="43"/>
      <c r="J21" s="14">
        <f>+'401A IO1'!Q21</f>
        <v>17.5</v>
      </c>
      <c r="K21" s="14">
        <f t="shared" si="2"/>
        <v>17.5</v>
      </c>
    </row>
    <row r="22" spans="2:11">
      <c r="B22" s="7">
        <f t="shared" si="1"/>
        <v>14</v>
      </c>
      <c r="C22" s="20" t="s">
        <v>70</v>
      </c>
      <c r="D22" s="41" t="s">
        <v>65</v>
      </c>
      <c r="E22" s="42"/>
      <c r="F22" s="42"/>
      <c r="G22" s="42"/>
      <c r="H22" s="42"/>
      <c r="I22" s="43"/>
      <c r="J22" s="14">
        <f>+'401A IO1'!Q22</f>
        <v>18.5</v>
      </c>
      <c r="K22" s="14">
        <f t="shared" si="2"/>
        <v>18.5</v>
      </c>
    </row>
    <row r="23" spans="2:11">
      <c r="B23" s="7">
        <f t="shared" si="1"/>
        <v>15</v>
      </c>
      <c r="C23" s="20" t="s">
        <v>46</v>
      </c>
      <c r="D23" s="63" t="s">
        <v>47</v>
      </c>
      <c r="E23" s="64"/>
      <c r="F23" s="64"/>
      <c r="G23" s="64"/>
      <c r="H23" s="64"/>
      <c r="I23" s="65"/>
      <c r="J23" s="14">
        <f>+'401A IO1'!Q23</f>
        <v>17.5</v>
      </c>
      <c r="K23" s="14">
        <f t="shared" si="2"/>
        <v>17.5</v>
      </c>
    </row>
    <row r="24" spans="2:11">
      <c r="B24" s="7">
        <f t="shared" si="1"/>
        <v>16</v>
      </c>
      <c r="C24" s="20" t="s">
        <v>48</v>
      </c>
      <c r="D24" s="41" t="s">
        <v>49</v>
      </c>
      <c r="E24" s="42"/>
      <c r="F24" s="42"/>
      <c r="G24" s="42"/>
      <c r="H24" s="42"/>
      <c r="I24" s="43"/>
      <c r="J24" s="14">
        <f>+'401A IO1'!Q24</f>
        <v>18.75</v>
      </c>
      <c r="K24" s="14">
        <f t="shared" si="2"/>
        <v>18.75</v>
      </c>
    </row>
    <row r="25" spans="2:11">
      <c r="B25" s="7">
        <f t="shared" si="1"/>
        <v>17</v>
      </c>
      <c r="C25" s="20" t="s">
        <v>50</v>
      </c>
      <c r="D25" s="41" t="s">
        <v>51</v>
      </c>
      <c r="E25" s="42"/>
      <c r="F25" s="42"/>
      <c r="G25" s="42"/>
      <c r="H25" s="42"/>
      <c r="I25" s="43"/>
      <c r="J25" s="14">
        <f>+'401A IO1'!Q25</f>
        <v>18.5</v>
      </c>
      <c r="K25" s="14">
        <f t="shared" si="2"/>
        <v>18.5</v>
      </c>
    </row>
    <row r="26" spans="2:11">
      <c r="B26" s="7">
        <f t="shared" si="1"/>
        <v>18</v>
      </c>
      <c r="C26" s="20" t="s">
        <v>52</v>
      </c>
      <c r="D26" s="41" t="s">
        <v>53</v>
      </c>
      <c r="E26" s="42"/>
      <c r="F26" s="42"/>
      <c r="G26" s="42"/>
      <c r="H26" s="42"/>
      <c r="I26" s="43"/>
      <c r="J26" s="14">
        <f>+'401A IO1'!Q26</f>
        <v>19</v>
      </c>
      <c r="K26" s="14">
        <f t="shared" si="2"/>
        <v>19</v>
      </c>
    </row>
    <row r="27" spans="2:11">
      <c r="B27" s="7">
        <f t="shared" si="1"/>
        <v>19</v>
      </c>
      <c r="C27" s="20" t="s">
        <v>54</v>
      </c>
      <c r="D27" s="41" t="s">
        <v>55</v>
      </c>
      <c r="E27" s="42"/>
      <c r="F27" s="42"/>
      <c r="G27" s="42"/>
      <c r="H27" s="42"/>
      <c r="I27" s="43"/>
      <c r="J27" s="14">
        <f>+'401A IO1'!Q27</f>
        <v>18.5</v>
      </c>
      <c r="K27" s="14">
        <f t="shared" ref="K27:K30" si="3">+J27</f>
        <v>18.5</v>
      </c>
    </row>
    <row r="28" spans="2:11">
      <c r="B28" s="7">
        <f t="shared" si="1"/>
        <v>20</v>
      </c>
      <c r="C28" s="20" t="s">
        <v>56</v>
      </c>
      <c r="D28" s="41" t="s">
        <v>57</v>
      </c>
      <c r="E28" s="42"/>
      <c r="F28" s="42"/>
      <c r="G28" s="42"/>
      <c r="H28" s="42"/>
      <c r="I28" s="43"/>
      <c r="J28" s="14">
        <f>+'401A IO1'!Q28</f>
        <v>18.5</v>
      </c>
      <c r="K28" s="14">
        <f t="shared" si="3"/>
        <v>18.5</v>
      </c>
    </row>
    <row r="29" spans="2:11">
      <c r="B29" s="7">
        <f t="shared" si="1"/>
        <v>21</v>
      </c>
      <c r="C29" s="20" t="s">
        <v>58</v>
      </c>
      <c r="D29" s="41" t="s">
        <v>59</v>
      </c>
      <c r="E29" s="42"/>
      <c r="F29" s="42"/>
      <c r="G29" s="42"/>
      <c r="H29" s="42"/>
      <c r="I29" s="43"/>
      <c r="J29" s="14">
        <f>+'401A IO1'!Q29</f>
        <v>0</v>
      </c>
      <c r="K29" s="14">
        <f t="shared" si="3"/>
        <v>0</v>
      </c>
    </row>
    <row r="30" spans="2:11">
      <c r="B30" s="7">
        <f t="shared" si="1"/>
        <v>22</v>
      </c>
      <c r="C30" s="20" t="s">
        <v>60</v>
      </c>
      <c r="D30" s="41" t="s">
        <v>61</v>
      </c>
      <c r="E30" s="42"/>
      <c r="F30" s="42"/>
      <c r="G30" s="42"/>
      <c r="H30" s="42"/>
      <c r="I30" s="43"/>
      <c r="J30" s="14">
        <f>+'401A IO1'!Q30</f>
        <v>0</v>
      </c>
      <c r="K30" s="14">
        <f t="shared" si="3"/>
        <v>0</v>
      </c>
    </row>
    <row r="31" spans="2:11">
      <c r="B31" s="7">
        <f t="shared" si="1"/>
        <v>23</v>
      </c>
      <c r="C31" s="7"/>
      <c r="D31" s="31"/>
      <c r="E31" s="31"/>
      <c r="F31" s="31"/>
      <c r="G31" s="31"/>
      <c r="H31" s="31"/>
      <c r="I31" s="31"/>
      <c r="J31" s="14"/>
      <c r="K31" s="5"/>
    </row>
    <row r="32" spans="2:11">
      <c r="B32" s="7">
        <f t="shared" si="1"/>
        <v>24</v>
      </c>
      <c r="C32" s="7"/>
      <c r="D32" s="31"/>
      <c r="E32" s="31"/>
      <c r="F32" s="31"/>
      <c r="G32" s="31"/>
      <c r="H32" s="31"/>
      <c r="I32" s="31"/>
      <c r="J32" s="14"/>
      <c r="K32" s="5"/>
    </row>
    <row r="33" spans="2:11">
      <c r="B33" s="7">
        <f t="shared" si="1"/>
        <v>25</v>
      </c>
      <c r="C33" s="7"/>
      <c r="D33" s="31"/>
      <c r="E33" s="31"/>
      <c r="F33" s="31"/>
      <c r="G33" s="31"/>
      <c r="H33" s="31"/>
      <c r="I33" s="31"/>
      <c r="J33" s="14"/>
      <c r="K33" s="5"/>
    </row>
    <row r="34" spans="2:11">
      <c r="B34" s="7">
        <f t="shared" si="1"/>
        <v>26</v>
      </c>
      <c r="C34" s="7"/>
      <c r="D34" s="31"/>
      <c r="E34" s="31"/>
      <c r="F34" s="31"/>
      <c r="G34" s="31"/>
      <c r="H34" s="31"/>
      <c r="I34" s="31"/>
      <c r="J34" s="14"/>
      <c r="K34" s="5"/>
    </row>
    <row r="35" spans="2:11">
      <c r="B35" s="7">
        <f t="shared" si="1"/>
        <v>27</v>
      </c>
      <c r="C35" s="7"/>
      <c r="D35" s="31"/>
      <c r="E35" s="31"/>
      <c r="F35" s="31"/>
      <c r="G35" s="31"/>
      <c r="H35" s="31"/>
      <c r="I35" s="31"/>
      <c r="J35" s="14"/>
      <c r="K35" s="5"/>
    </row>
    <row r="36" spans="2:11">
      <c r="B36" s="7">
        <f t="shared" si="1"/>
        <v>28</v>
      </c>
      <c r="C36" s="7"/>
      <c r="D36" s="31"/>
      <c r="E36" s="31"/>
      <c r="F36" s="31"/>
      <c r="G36" s="31"/>
      <c r="H36" s="31"/>
      <c r="I36" s="31"/>
      <c r="J36" s="14"/>
      <c r="K36" s="5"/>
    </row>
    <row r="37" spans="2:11">
      <c r="B37" s="7">
        <f t="shared" si="1"/>
        <v>29</v>
      </c>
      <c r="C37" s="7"/>
      <c r="D37" s="31"/>
      <c r="E37" s="31"/>
      <c r="F37" s="31"/>
      <c r="G37" s="31"/>
      <c r="H37" s="31"/>
      <c r="I37" s="31"/>
      <c r="J37" s="14"/>
      <c r="K37" s="5"/>
    </row>
    <row r="38" spans="2:11">
      <c r="B38" s="7">
        <f t="shared" si="1"/>
        <v>30</v>
      </c>
      <c r="C38" s="7"/>
      <c r="D38" s="31"/>
      <c r="E38" s="31"/>
      <c r="F38" s="31"/>
      <c r="G38" s="31"/>
      <c r="H38" s="31"/>
      <c r="I38" s="31"/>
      <c r="J38" s="14"/>
      <c r="K38" s="5"/>
    </row>
    <row r="39" spans="2:11">
      <c r="B39" s="7">
        <f t="shared" si="1"/>
        <v>31</v>
      </c>
      <c r="C39" s="7"/>
      <c r="D39" s="31"/>
      <c r="E39" s="31"/>
      <c r="F39" s="31"/>
      <c r="G39" s="31"/>
      <c r="H39" s="31"/>
      <c r="I39" s="31"/>
      <c r="J39" s="14"/>
      <c r="K39" s="5"/>
    </row>
    <row r="40" spans="2:11">
      <c r="B40" s="7">
        <f t="shared" si="1"/>
        <v>32</v>
      </c>
      <c r="C40" s="7"/>
      <c r="D40" s="31"/>
      <c r="E40" s="31"/>
      <c r="F40" s="31"/>
      <c r="G40" s="31"/>
      <c r="H40" s="31"/>
      <c r="I40" s="31"/>
      <c r="J40" s="14"/>
      <c r="K40" s="5"/>
    </row>
    <row r="41" spans="2:11">
      <c r="B41" s="7">
        <f t="shared" si="1"/>
        <v>33</v>
      </c>
      <c r="C41" s="7"/>
      <c r="D41" s="31"/>
      <c r="E41" s="31"/>
      <c r="F41" s="31"/>
      <c r="G41" s="31"/>
      <c r="H41" s="31"/>
      <c r="I41" s="31"/>
      <c r="J41" s="14"/>
      <c r="K41" s="5"/>
    </row>
    <row r="42" spans="2:11">
      <c r="B42" s="7">
        <f t="shared" si="1"/>
        <v>34</v>
      </c>
      <c r="C42" s="7"/>
      <c r="D42" s="31"/>
      <c r="E42" s="31"/>
      <c r="F42" s="31"/>
      <c r="G42" s="31"/>
      <c r="H42" s="31"/>
      <c r="I42" s="31"/>
      <c r="J42" s="14"/>
      <c r="K42" s="5"/>
    </row>
    <row r="43" spans="2:11">
      <c r="B43" s="7">
        <f t="shared" si="1"/>
        <v>35</v>
      </c>
      <c r="C43" s="7"/>
      <c r="D43" s="31"/>
      <c r="E43" s="31"/>
      <c r="F43" s="31"/>
      <c r="G43" s="31"/>
      <c r="H43" s="31"/>
      <c r="I43" s="31"/>
      <c r="J43" s="14"/>
      <c r="K43" s="5"/>
    </row>
    <row r="44" spans="2:11">
      <c r="B44" s="7">
        <f t="shared" si="1"/>
        <v>36</v>
      </c>
      <c r="C44" s="7"/>
      <c r="D44" s="31"/>
      <c r="E44" s="31"/>
      <c r="F44" s="31"/>
      <c r="G44" s="31"/>
      <c r="H44" s="31"/>
      <c r="I44" s="31"/>
      <c r="J44" s="14"/>
      <c r="K44" s="5"/>
    </row>
    <row r="45" spans="2:11">
      <c r="B45" s="7">
        <f t="shared" si="1"/>
        <v>37</v>
      </c>
      <c r="C45" s="8"/>
      <c r="D45" s="31"/>
      <c r="E45" s="31"/>
      <c r="F45" s="31"/>
      <c r="G45" s="31"/>
      <c r="H45" s="31"/>
      <c r="I45" s="31"/>
      <c r="J45" s="14"/>
      <c r="K45" s="5"/>
    </row>
    <row r="46" spans="2:11">
      <c r="B46" s="7">
        <f t="shared" si="1"/>
        <v>38</v>
      </c>
      <c r="C46" s="8"/>
      <c r="D46" s="31"/>
      <c r="E46" s="31"/>
      <c r="F46" s="31"/>
      <c r="G46" s="31"/>
      <c r="H46" s="31"/>
      <c r="I46" s="31"/>
      <c r="J46" s="14"/>
      <c r="K46" s="5"/>
    </row>
    <row r="47" spans="2:11">
      <c r="B47" s="7">
        <f t="shared" si="1"/>
        <v>39</v>
      </c>
      <c r="C47" s="8"/>
      <c r="D47" s="31"/>
      <c r="E47" s="31"/>
      <c r="F47" s="31"/>
      <c r="G47" s="31"/>
      <c r="H47" s="31"/>
      <c r="I47" s="31"/>
      <c r="J47" s="14"/>
      <c r="K47" s="5"/>
    </row>
    <row r="48" spans="2:11">
      <c r="B48" s="7">
        <f t="shared" si="1"/>
        <v>40</v>
      </c>
      <c r="C48" s="8"/>
      <c r="D48" s="31"/>
      <c r="E48" s="31"/>
      <c r="F48" s="31"/>
      <c r="G48" s="31"/>
      <c r="H48" s="31"/>
      <c r="I48" s="31"/>
      <c r="J48" s="14"/>
      <c r="K48" s="5"/>
    </row>
    <row r="49" spans="3:11">
      <c r="C49" s="27"/>
      <c r="D49" s="27"/>
      <c r="E49" s="1"/>
    </row>
    <row r="50" spans="3:11">
      <c r="C50" s="27"/>
      <c r="D50" s="27"/>
      <c r="E50" s="1"/>
      <c r="H50" s="32" t="s">
        <v>19</v>
      </c>
      <c r="I50" s="32"/>
      <c r="J50" s="5">
        <f>COUNTIF(K9:K48,"&gt;=70")</f>
        <v>5</v>
      </c>
      <c r="K50" s="1"/>
    </row>
    <row r="51" spans="3:11">
      <c r="C51" s="27"/>
      <c r="D51" s="27"/>
      <c r="E51" s="10"/>
      <c r="H51" s="32" t="s">
        <v>20</v>
      </c>
      <c r="I51" s="32"/>
      <c r="J51" s="5">
        <f>COUNTIF(K9:K48,"&lt;70")</f>
        <v>17</v>
      </c>
      <c r="K51" s="1"/>
    </row>
    <row r="52" spans="3:11">
      <c r="C52" s="27"/>
      <c r="D52" s="27"/>
      <c r="E52" s="27"/>
      <c r="H52" s="32" t="s">
        <v>21</v>
      </c>
      <c r="I52" s="32"/>
      <c r="J52" s="5">
        <f>COUNT(J9:J48)</f>
        <v>22</v>
      </c>
      <c r="K52" s="1"/>
    </row>
    <row r="53" spans="3:11">
      <c r="C53" s="27"/>
      <c r="D53" s="27"/>
      <c r="E53" s="1"/>
      <c r="H53" s="33" t="s">
        <v>16</v>
      </c>
      <c r="I53" s="33"/>
      <c r="J53" s="11">
        <f>J50/J52</f>
        <v>0.22727272727272727</v>
      </c>
      <c r="K53" s="17"/>
    </row>
    <row r="54" spans="3:11">
      <c r="C54" s="27"/>
      <c r="D54" s="27"/>
      <c r="E54" s="1"/>
      <c r="H54" s="33" t="s">
        <v>17</v>
      </c>
      <c r="I54" s="33"/>
      <c r="J54" s="11">
        <f>J51/J52</f>
        <v>0.77272727272727271</v>
      </c>
      <c r="K54" s="18"/>
    </row>
    <row r="55" spans="3:11">
      <c r="C55" s="27"/>
      <c r="D55" s="27"/>
      <c r="E55" s="10"/>
    </row>
    <row r="56" spans="3:11">
      <c r="C56" s="1"/>
      <c r="D56" s="1"/>
      <c r="E56" s="10"/>
    </row>
    <row r="58" spans="3:11">
      <c r="J58" s="27"/>
      <c r="K58" s="27"/>
    </row>
    <row r="59" spans="3:11">
      <c r="J59" s="37"/>
      <c r="K59" s="37"/>
    </row>
  </sheetData>
  <mergeCells count="61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K59"/>
    <mergeCell ref="C53:D53"/>
    <mergeCell ref="H53:I53"/>
    <mergeCell ref="C54:D54"/>
    <mergeCell ref="H54:I54"/>
    <mergeCell ref="C55:D55"/>
    <mergeCell ref="J58:K5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401A IO1</vt:lpstr>
      <vt:lpstr>601A SM</vt:lpstr>
      <vt:lpstr>601A SIM</vt:lpstr>
      <vt:lpstr>601B SIM</vt:lpstr>
      <vt:lpstr>801B AUT_IND</vt:lpstr>
      <vt:lpstr>801B DISEÑO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CARLOS MG</cp:lastModifiedBy>
  <cp:lastPrinted>2023-03-20T17:15:45Z</cp:lastPrinted>
  <dcterms:created xsi:type="dcterms:W3CDTF">2023-03-14T19:16:59Z</dcterms:created>
  <dcterms:modified xsi:type="dcterms:W3CDTF">2023-05-03T23:50:02Z</dcterms:modified>
</cp:coreProperties>
</file>