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_JUNIO2023\SGI_FEB2023_PACIALES\"/>
    </mc:Choice>
  </mc:AlternateContent>
  <bookViews>
    <workbookView xWindow="0" yWindow="0" windowWidth="18210" windowHeight="700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5" i="22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5" i="22"/>
  <c r="D15" i="22"/>
  <c r="E15" i="22"/>
  <c r="L15" i="22" s="1"/>
  <c r="C16" i="22"/>
  <c r="D16" i="22"/>
  <c r="E16" i="22"/>
  <c r="A17" i="22"/>
  <c r="C17" i="22"/>
  <c r="D17" i="22"/>
  <c r="E17" i="22"/>
  <c r="L1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H16" i="22" l="1"/>
  <c r="L16" i="22"/>
  <c r="H15" i="22"/>
  <c r="I14" i="22"/>
  <c r="J17" i="22"/>
  <c r="I15" i="22"/>
  <c r="L14" i="25"/>
  <c r="L15" i="25"/>
  <c r="L16" i="25"/>
  <c r="L21" i="25"/>
  <c r="L22" i="25"/>
  <c r="L23" i="25"/>
  <c r="L24" i="25"/>
  <c r="L25" i="25"/>
  <c r="L26" i="25"/>
  <c r="L27" i="25"/>
  <c r="H14" i="25"/>
  <c r="H15" i="25"/>
  <c r="H16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<sst xmlns="http://schemas.openxmlformats.org/spreadsheetml/2006/main" count="179" uniqueCount="47">
  <si>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</si>
  <si>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</si>
  <si>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</si>
  <si>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</si>
  <si>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</si>
  <si>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</si>
  <si>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</si>
  <si>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</si>
  <si>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</si>
  <si>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</si>
  <si>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</si>
  <si>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</si>
  <si>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</si>
  <si>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</si>
  <si>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</si>
  <si>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</si>
  <si>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</si>
  <si>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</si>
  <si>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</si>
  <si>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</si>
  <si>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</si>
  <si>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</si>
  <si>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</si>
  <si>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</si>
  <si>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</si>
  <si>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</si>
  <si>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</si>
  <si>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</si>
  <si>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</si>
  <si>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</si>
  <si>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</si>
  <si>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Ing. Electromecánica</t>
  </si>
  <si>
    <t>Electromecánica</t>
  </si>
  <si>
    <t>Blanca Nicandria Rios Ataxca</t>
  </si>
  <si>
    <t>IEME</t>
  </si>
  <si>
    <t>PROFESORA</t>
  </si>
  <si>
    <t>JEFE DE CARRERA</t>
  </si>
  <si>
    <t>S/E</t>
  </si>
  <si>
    <t>FEBRERO - JULIO 2023</t>
  </si>
  <si>
    <t>NII. Esteban Domínguez Fiscal</t>
  </si>
  <si>
    <t>Taller de Investigación II</t>
  </si>
  <si>
    <t>602 A</t>
  </si>
  <si>
    <t>602 B</t>
  </si>
  <si>
    <t>ING. DE CONTROL CLÁSICO</t>
  </si>
  <si>
    <t>802 B</t>
  </si>
  <si>
    <t>Seminario de mecatrónica</t>
  </si>
  <si>
    <t>803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</si>
</sst>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43" fontId="4" fillId="0" borderId="1" xfId="2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E1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9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38</v>
      </c>
      <c r="M8" s="28"/>
      <c r="N8" s="28"/>
    </row>
    <row r="10" spans="1:14" x14ac:dyDescent="0.2">
      <c r="A10" s="4" t="s">
        <v>8</v>
      </c>
      <c r="B10" s="28" t="s">
        <v>33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40</v>
      </c>
      <c r="B14" s="9" t="s">
        <v>37</v>
      </c>
      <c r="C14" s="9" t="s">
        <v>41</v>
      </c>
      <c r="D14" s="9" t="s">
        <v>34</v>
      </c>
      <c r="E14" s="9">
        <v>15</v>
      </c>
      <c r="F14" s="9"/>
      <c r="G14" s="9"/>
      <c r="H14" s="10"/>
      <c r="I14" s="9"/>
      <c r="J14" s="10"/>
      <c r="K14" s="9">
        <v>0</v>
      </c>
      <c r="L14" s="10">
        <v>0</v>
      </c>
      <c r="M14" s="9"/>
      <c r="N14" s="15"/>
    </row>
    <row r="15" spans="1:14" s="11" customFormat="1" x14ac:dyDescent="0.2">
      <c r="A15" s="8" t="s">
        <v>40</v>
      </c>
      <c r="B15" s="9" t="s">
        <v>37</v>
      </c>
      <c r="C15" s="9" t="s">
        <v>42</v>
      </c>
      <c r="D15" s="9" t="s">
        <v>34</v>
      </c>
      <c r="E15" s="9">
        <v>14</v>
      </c>
      <c r="F15" s="9"/>
      <c r="G15" s="9"/>
      <c r="H15" s="10"/>
      <c r="I15" s="9"/>
      <c r="J15" s="10"/>
      <c r="K15" s="9">
        <v>0</v>
      </c>
      <c r="L15" s="10">
        <v>0</v>
      </c>
      <c r="M15" s="9"/>
      <c r="N15" s="15"/>
    </row>
    <row r="16" spans="1:14" s="11" customFormat="1" x14ac:dyDescent="0.2">
      <c r="A16" s="8" t="s">
        <v>43</v>
      </c>
      <c r="B16" s="9">
        <v>1</v>
      </c>
      <c r="C16" s="9" t="s">
        <v>44</v>
      </c>
      <c r="D16" s="9" t="s">
        <v>34</v>
      </c>
      <c r="E16" s="9">
        <v>17</v>
      </c>
      <c r="F16" s="9">
        <v>11</v>
      </c>
      <c r="G16" s="9"/>
      <c r="H16" s="10"/>
      <c r="I16" s="9">
        <v>6</v>
      </c>
      <c r="J16" s="10"/>
      <c r="K16" s="9">
        <v>0</v>
      </c>
      <c r="L16" s="10">
        <v>0</v>
      </c>
      <c r="M16" s="9">
        <v>73.88</v>
      </c>
      <c r="N16" s="15">
        <v>0.58819999999999995</v>
      </c>
    </row>
    <row r="17" spans="1:14" s="11" customFormat="1" x14ac:dyDescent="0.2">
      <c r="A17" s="8" t="s">
        <v>45</v>
      </c>
      <c r="B17" s="9" t="s">
        <v>37</v>
      </c>
      <c r="C17" s="9" t="s">
        <v>46</v>
      </c>
      <c r="D17" s="9" t="s">
        <v>34</v>
      </c>
      <c r="E17" s="9">
        <v>16</v>
      </c>
      <c r="F17" s="9"/>
      <c r="G17" s="9"/>
      <c r="H17" s="10"/>
      <c r="I17" s="9"/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11</v>
      </c>
      <c r="G28" s="17">
        <f>SUM(G14:G27)</f>
        <v>0</v>
      </c>
      <c r="H28" s="18"/>
      <c r="I28" s="17">
        <f t="shared" ref="I14:I28" si="0">(E28-SUM(F28:G28))-K28</f>
        <v>51</v>
      </c>
      <c r="J28" s="18"/>
      <c r="K28" s="17">
        <f>SUM(K14:K27)</f>
        <v>0</v>
      </c>
      <c r="L28" s="18">
        <f t="shared" ref="L28" si="1">K28/E28</f>
        <v>0</v>
      </c>
      <c r="M28" s="17"/>
      <c r="N28" s="19"/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35</v>
      </c>
      <c r="C33" s="25"/>
      <c r="D33" s="25"/>
      <c r="G33" s="26" t="s">
        <v>36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Blanca Nicandria Rios Ataxca</v>
      </c>
      <c r="C37" s="22"/>
      <c r="D37" s="22"/>
      <c r="E37" s="13"/>
      <c r="F37" s="13"/>
      <c r="G37" s="22" t="s">
        <v>39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topLeftCell="A4"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10.14062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 - JULIO 2023</v>
      </c>
      <c r="M8" s="28"/>
      <c r="N8" s="28"/>
    </row>
    <row r="10" spans="1:15" x14ac:dyDescent="0.2">
      <c r="A10" s="4" t="s">
        <v>8</v>
      </c>
      <c r="B10" s="28" t="str">
        <f>'1'!B10</f>
        <v>Blanca Nicandria Rios Ataxca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5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5" s="11" customFormat="1" ht="25.5" x14ac:dyDescent="0.2">
      <c r="A14" s="9" t="str">
        <f>'1'!A14</f>
        <v>Taller de Investigación II</v>
      </c>
      <c r="B14" s="9">
        <v>1</v>
      </c>
      <c r="C14" s="9" t="str">
        <f>'1'!C14</f>
        <v>602 A</v>
      </c>
      <c r="D14" s="9" t="str">
        <f>'1'!D14</f>
        <v>IEME</v>
      </c>
      <c r="E14" s="9">
        <f>'1'!E14</f>
        <v>15</v>
      </c>
      <c r="F14" s="9">
        <v>12</v>
      </c>
      <c r="G14" s="9"/>
      <c r="H14" s="10">
        <f t="shared" ref="H14:H27" si="0">F14/E14</f>
        <v>0.8</v>
      </c>
      <c r="I14" s="9">
        <f t="shared" ref="I14:I28" si="1">(E14-SUM(F14:G14))-K14</f>
        <v>3</v>
      </c>
      <c r="J14" s="10">
        <v>0</v>
      </c>
      <c r="K14" s="9"/>
      <c r="L14" s="10">
        <f t="shared" ref="L14:L28" si="2">K14/E14</f>
        <v>0</v>
      </c>
      <c r="M14" s="9">
        <v>61.2</v>
      </c>
      <c r="N14" s="15">
        <v>0.8</v>
      </c>
    </row>
    <row r="15" spans="1:15" s="11" customFormat="1" ht="25.5" x14ac:dyDescent="0.2">
      <c r="A15" s="9" t="str">
        <f>'1'!A15</f>
        <v>Taller de Investigación II</v>
      </c>
      <c r="B15" s="9">
        <v>1</v>
      </c>
      <c r="C15" s="40" t="str">
        <f>'1'!C15</f>
        <v>602 B</v>
      </c>
      <c r="D15" s="9" t="str">
        <f>'1'!D15</f>
        <v>IEME</v>
      </c>
      <c r="E15" s="9">
        <f>'1'!E15</f>
        <v>14</v>
      </c>
      <c r="F15" s="9">
        <v>12</v>
      </c>
      <c r="G15" s="9"/>
      <c r="H15" s="10">
        <f t="shared" si="0"/>
        <v>0.8571428571428571</v>
      </c>
      <c r="I15" s="9">
        <f t="shared" si="1"/>
        <v>2</v>
      </c>
      <c r="J15" s="10">
        <v>0</v>
      </c>
      <c r="K15" s="9"/>
      <c r="L15" s="10">
        <f t="shared" si="2"/>
        <v>0</v>
      </c>
      <c r="M15" s="9">
        <v>76.5</v>
      </c>
      <c r="N15" s="15">
        <v>0.85709999999999997</v>
      </c>
    </row>
    <row r="16" spans="1:15" s="11" customFormat="1" ht="25.5" x14ac:dyDescent="0.2">
      <c r="A16" s="9" t="str">
        <f>'1'!A16</f>
        <v>ING. DE CONTROL CLÁSICO</v>
      </c>
      <c r="B16" s="9" t="s">
        <v>37</v>
      </c>
      <c r="C16" s="9" t="str">
        <f>'1'!C16</f>
        <v>802 B</v>
      </c>
      <c r="D16" s="9" t="str">
        <f>'1'!D16</f>
        <v>IEME</v>
      </c>
      <c r="E16" s="9">
        <f>'1'!E16</f>
        <v>17</v>
      </c>
      <c r="F16" s="9"/>
      <c r="G16" s="9"/>
      <c r="H16" s="10">
        <f t="shared" si="0"/>
        <v>0</v>
      </c>
      <c r="I16" s="9"/>
      <c r="J16" s="10">
        <v>0</v>
      </c>
      <c r="K16" s="9"/>
      <c r="L16" s="10">
        <f t="shared" si="2"/>
        <v>0</v>
      </c>
      <c r="M16" s="9"/>
      <c r="N16" s="15"/>
      <c r="O16" s="41"/>
    </row>
    <row r="17" spans="1:14" s="11" customFormat="1" ht="25.5" x14ac:dyDescent="0.2">
      <c r="A17" s="9" t="str">
        <f>'1'!A17</f>
        <v>Seminario de mecatrónica</v>
      </c>
      <c r="B17" s="9" t="s">
        <v>37</v>
      </c>
      <c r="C17" s="9" t="str">
        <f>'1'!C17</f>
        <v>803 B</v>
      </c>
      <c r="D17" s="9" t="str">
        <f>'1'!D17</f>
        <v>IEME</v>
      </c>
      <c r="E17" s="9">
        <f>'1'!E17</f>
        <v>16</v>
      </c>
      <c r="F17" s="9"/>
      <c r="G17" s="9"/>
      <c r="H17" s="10">
        <v>0</v>
      </c>
      <c r="I17" s="9"/>
      <c r="J17" s="10">
        <f t="shared" ref="J17:J28" si="3">I17/E17</f>
        <v>0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24</v>
      </c>
      <c r="G28" s="17">
        <f>SUM(G14:G27)</f>
        <v>0</v>
      </c>
      <c r="H28" s="18">
        <f>SUM(F28:G28)/E28</f>
        <v>0.38709677419354838</v>
      </c>
      <c r="I28" s="17">
        <v>5</v>
      </c>
      <c r="J28" s="18">
        <v>0</v>
      </c>
      <c r="K28" s="17">
        <f>SUM(K14:K27)</f>
        <v>0</v>
      </c>
      <c r="L28" s="18">
        <f t="shared" si="2"/>
        <v>0</v>
      </c>
      <c r="M28" s="17">
        <f>AVERAGE(M14:M27)</f>
        <v>68.849999999999994</v>
      </c>
      <c r="N28" s="19">
        <f>AVERAGE(N14:N27)</f>
        <v>0.82855000000000001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Blanca Nicandria Rios Ataxca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 - JULIO 2023</v>
      </c>
      <c r="M8" s="28"/>
      <c r="N8" s="28"/>
    </row>
    <row r="10" spans="1:14" x14ac:dyDescent="0.2">
      <c r="A10" s="4" t="s">
        <v>8</v>
      </c>
      <c r="B10" s="28" t="str">
        <f>'1'!B10</f>
        <v>Blanca Nicandria Rios Ataxca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Taller de Investigación II</v>
      </c>
      <c r="B14" s="9"/>
      <c r="C14" s="9" t="str">
        <f>'1'!C14</f>
        <v>602 A</v>
      </c>
      <c r="D14" s="9" t="str">
        <f>'1'!D14</f>
        <v>IEME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'1'!A16</f>
        <v>ING. DE CONTROL CLÁSICO</v>
      </c>
      <c r="B15" s="9"/>
      <c r="C15" s="9" t="str">
        <f>'1'!C15</f>
        <v>602 B</v>
      </c>
      <c r="D15" s="9" t="str">
        <f>'1'!D15</f>
        <v>IEME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e">
        <f>'1'!#REF!</f>
        <v>#REF!</v>
      </c>
      <c r="B16" s="9"/>
      <c r="C16" s="9" t="str">
        <f>'1'!C16</f>
        <v>802 B</v>
      </c>
      <c r="D16" s="9" t="str">
        <f>'1'!D16</f>
        <v>IEME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Seminario de mecatrónica</v>
      </c>
      <c r="B17" s="9"/>
      <c r="C17" s="9" t="str">
        <f>'1'!C17</f>
        <v>803 B</v>
      </c>
      <c r="D17" s="9" t="str">
        <f>'1'!D17</f>
        <v>IEME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Blanca Nicandria Rios Ataxca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 - JULIO 2023</v>
      </c>
      <c r="M8" s="28"/>
      <c r="N8" s="28"/>
    </row>
    <row r="10" spans="1:14" x14ac:dyDescent="0.2">
      <c r="A10" s="4" t="s">
        <v>8</v>
      </c>
      <c r="B10" s="28" t="str">
        <f>'1'!B10</f>
        <v>Blanca Nicandria Rios Ataxca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Taller de Investigación II</v>
      </c>
      <c r="B14" s="9"/>
      <c r="C14" s="9" t="str">
        <f>'1'!C14</f>
        <v>602 A</v>
      </c>
      <c r="D14" s="9" t="str">
        <f>'1'!D14</f>
        <v>IEME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'1'!A16</f>
        <v>ING. DE CONTROL CLÁSICO</v>
      </c>
      <c r="B15" s="9"/>
      <c r="C15" s="9" t="str">
        <f>'1'!C15</f>
        <v>602 B</v>
      </c>
      <c r="D15" s="9" t="str">
        <f>'1'!D15</f>
        <v>IEME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e">
        <f>'1'!#REF!</f>
        <v>#REF!</v>
      </c>
      <c r="B16" s="9"/>
      <c r="C16" s="9" t="str">
        <f>'1'!C16</f>
        <v>802 B</v>
      </c>
      <c r="D16" s="9" t="str">
        <f>'1'!D16</f>
        <v>IEME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Seminario de mecatrónica</v>
      </c>
      <c r="B17" s="9"/>
      <c r="C17" s="9" t="str">
        <f>'1'!C17</f>
        <v>803 B</v>
      </c>
      <c r="D17" s="9" t="str">
        <f>'1'!D17</f>
        <v>IEME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Blanca Nicandria Rios Ataxca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A17" sqref="A17:A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 - JULIO 2023</v>
      </c>
      <c r="M8" s="28"/>
      <c r="N8" s="28"/>
    </row>
    <row r="10" spans="1:14" x14ac:dyDescent="0.2">
      <c r="A10" s="4" t="s">
        <v>8</v>
      </c>
      <c r="B10" s="28" t="str">
        <f>'1'!B10</f>
        <v>Blanca Nicandria Rios Ataxca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Taller de Investigación II</v>
      </c>
      <c r="B14" s="9"/>
      <c r="C14" s="9" t="str">
        <f>'1'!C14</f>
        <v>602 A</v>
      </c>
      <c r="D14" s="9" t="str">
        <f>'1'!D14</f>
        <v>IEME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'1'!A16</f>
        <v>ING. DE CONTROL CLÁSICO</v>
      </c>
      <c r="B15" s="9"/>
      <c r="C15" s="9" t="str">
        <f>'1'!C15</f>
        <v>602 B</v>
      </c>
      <c r="D15" s="9" t="str">
        <f>'1'!D15</f>
        <v>IEME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e">
        <f>'1'!#REF!</f>
        <v>#REF!</v>
      </c>
      <c r="B16" s="9"/>
      <c r="C16" s="9" t="str">
        <f>'1'!C16</f>
        <v>802 B</v>
      </c>
      <c r="D16" s="9" t="str">
        <f>'1'!D16</f>
        <v>IEME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Seminario de mecatrónica</v>
      </c>
      <c r="B17" s="9"/>
      <c r="C17" s="9" t="str">
        <f>'1'!C17</f>
        <v>803 B</v>
      </c>
      <c r="D17" s="9" t="str">
        <f>'1'!D17</f>
        <v>IEME</v>
      </c>
      <c r="E17" s="9">
        <f>'1'!E17</f>
        <v>16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Blanca Nicandria Rios Ataxca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Lenovo</cp:lastModifiedBy>
  <cp:revision/>
  <cp:lastPrinted>2022-10-07T03:27:11Z</cp:lastPrinted>
  <dcterms:created xsi:type="dcterms:W3CDTF">2021-11-22T14:45:25Z</dcterms:created>
  <dcterms:modified xsi:type="dcterms:W3CDTF">2023-05-04T20:46:01Z</dcterms:modified>
  <cp:category/>
  <cp:contentStatus/>
</cp:coreProperties>
</file>