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_JUNIO2023\SGI_FEB2023_PARCIALES\parcial3_2023\"/>
    </mc:Choice>
  </mc:AlternateContent>
  <bookViews>
    <workbookView xWindow="0" yWindow="0" windowWidth="18210" windowHeight="700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4" l="1"/>
  <c r="L15" i="24" s="1"/>
  <c r="D15" i="24"/>
  <c r="C15" i="24"/>
  <c r="A15" i="24"/>
  <c r="E15" i="25"/>
  <c r="D15" i="25"/>
  <c r="C15" i="25"/>
  <c r="A15" i="25"/>
  <c r="A16" i="25"/>
  <c r="A16" i="23"/>
  <c r="L17" i="23"/>
  <c r="I17" i="23"/>
  <c r="D17" i="23"/>
  <c r="C17" i="23"/>
  <c r="A18" i="23"/>
  <c r="A15" i="23"/>
  <c r="A14" i="23"/>
  <c r="H15" i="24" l="1"/>
  <c r="I15" i="24"/>
  <c r="J15" i="24" s="1"/>
  <c r="A15" i="22"/>
  <c r="N28" i="25" l="1"/>
  <c r="M28" i="25"/>
  <c r="K28" i="25"/>
  <c r="G28" i="25"/>
  <c r="F28" i="25"/>
  <c r="E17" i="25"/>
  <c r="D17" i="25"/>
  <c r="C17" i="25"/>
  <c r="A17" i="25"/>
  <c r="D16" i="25"/>
  <c r="C16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4" i="24"/>
  <c r="I14" i="24" s="1"/>
  <c r="J14" i="24" s="1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E18" i="23"/>
  <c r="I18" i="23" s="1"/>
  <c r="D18" i="23"/>
  <c r="C18" i="23"/>
  <c r="E16" i="23"/>
  <c r="I16" i="23" s="1"/>
  <c r="D16" i="23"/>
  <c r="C16" i="23"/>
  <c r="E15" i="23"/>
  <c r="I15" i="23" s="1"/>
  <c r="D15" i="23"/>
  <c r="C15" i="23"/>
  <c r="E14" i="23"/>
  <c r="I14" i="23" s="1"/>
  <c r="D14" i="23"/>
  <c r="C14" i="23"/>
  <c r="B10" i="23"/>
  <c r="B38" i="23" s="1"/>
  <c r="L8" i="23"/>
  <c r="H8" i="23"/>
  <c r="E8" i="23"/>
  <c r="A16" i="22"/>
  <c r="C15" i="22"/>
  <c r="D15" i="22"/>
  <c r="E15" i="22"/>
  <c r="L15" i="22" s="1"/>
  <c r="C16" i="22"/>
  <c r="D16" i="22"/>
  <c r="E16" i="22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L16" i="22" l="1"/>
  <c r="I14" i="22"/>
  <c r="I15" i="22"/>
  <c r="E28" i="25"/>
  <c r="L14" i="24"/>
  <c r="L16" i="24"/>
  <c r="L17" i="24"/>
  <c r="H14" i="24"/>
  <c r="H16" i="24"/>
  <c r="H17" i="24"/>
  <c r="E28" i="24"/>
  <c r="L14" i="23"/>
  <c r="L15" i="23"/>
  <c r="L16" i="23"/>
  <c r="L18" i="23"/>
  <c r="E29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<sst xmlns="http://schemas.openxmlformats.org/spreadsheetml/2006/main" count="189" uniqueCount="50">
  <si>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</si>
  <si>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</si>
  <si>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</si>
  <si>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</si>
  <si>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</si>
  <si>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</si>
  <si>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</si>
  <si>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</si>
  <si>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</si>
  <si>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</si>
  <si>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</si>
  <si>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</si>
  <si>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</si>
  <si>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</si>
  <si>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</si>
  <si>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</si>
  <si>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</si>
  <si>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</si>
  <si>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</si>
  <si>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</si>
  <si>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</si>
  <si>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</si>
  <si>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</si>
  <si>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</si>
  <si>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</si>
  <si>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</si>
  <si>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</si>
  <si>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</si>
  <si>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</si>
  <si>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</si>
  <si>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</si>
  <si>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Electromecánica</t>
  </si>
  <si>
    <t>Electromecánica</t>
  </si>
  <si>
    <t>Blanca Nicandria Rios Ataxca</t>
  </si>
  <si>
    <t>IEME</t>
  </si>
  <si>
    <t>PROFESORA</t>
  </si>
  <si>
    <t>JEFE DE CARRERA</t>
  </si>
  <si>
    <t>S/E</t>
  </si>
  <si>
    <t>FEBRERO - JULIO 2023</t>
  </si>
  <si>
    <t>Taller de Investigación II</t>
  </si>
  <si>
    <t>602 A</t>
  </si>
  <si>
    <t>602 B</t>
  </si>
  <si>
    <t>ING. DE CONTROL CLÁSICO</t>
  </si>
  <si>
    <t>802 B</t>
  </si>
  <si>
    <t>Seminario de mecatrónica</t>
  </si>
  <si>
    <t>ESTEBAN DOMINGUEZ FISCAL</t>
  </si>
  <si>
    <t>MII. Esteban Domínguez Fiscal</t>
  </si>
  <si>
    <t>ING . DE CONTROL CLÁSICO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</si>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</sst>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3" fontId="4" fillId="0" borderId="1" xfId="2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2" zoomScale="85" zoomScaleNormal="85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4</v>
      </c>
      <c r="G8" s="4" t="s">
        <v>6</v>
      </c>
      <c r="H8" s="5">
        <v>3</v>
      </c>
      <c r="I8" s="37" t="s">
        <v>7</v>
      </c>
      <c r="J8" s="37"/>
      <c r="K8" s="37"/>
      <c r="L8" s="31" t="s">
        <v>38</v>
      </c>
      <c r="M8" s="31"/>
      <c r="N8" s="31"/>
    </row>
    <row r="10" spans="1:14" x14ac:dyDescent="0.2">
      <c r="A10" s="4" t="s">
        <v>8</v>
      </c>
      <c r="B10" s="31" t="s">
        <v>33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39</v>
      </c>
      <c r="B14" s="9" t="s">
        <v>37</v>
      </c>
      <c r="C14" s="9" t="s">
        <v>40</v>
      </c>
      <c r="D14" s="9" t="s">
        <v>34</v>
      </c>
      <c r="E14" s="9">
        <v>15</v>
      </c>
      <c r="F14" s="9"/>
      <c r="G14" s="9"/>
      <c r="H14" s="10"/>
      <c r="I14" s="9">
        <v>0</v>
      </c>
      <c r="J14" s="10"/>
      <c r="K14" s="9">
        <v>0</v>
      </c>
      <c r="L14" s="10">
        <v>0</v>
      </c>
      <c r="M14" s="9">
        <v>0</v>
      </c>
      <c r="N14" s="15">
        <v>0</v>
      </c>
    </row>
    <row r="15" spans="1:14" s="11" customFormat="1" x14ac:dyDescent="0.2">
      <c r="A15" s="8" t="s">
        <v>39</v>
      </c>
      <c r="B15" s="9" t="s">
        <v>37</v>
      </c>
      <c r="C15" s="9" t="s">
        <v>41</v>
      </c>
      <c r="D15" s="9" t="s">
        <v>34</v>
      </c>
      <c r="E15" s="9">
        <v>14</v>
      </c>
      <c r="F15" s="9"/>
      <c r="G15" s="9"/>
      <c r="H15" s="10"/>
      <c r="I15" s="9">
        <v>0</v>
      </c>
      <c r="J15" s="10"/>
      <c r="K15" s="9">
        <v>0</v>
      </c>
      <c r="L15" s="10">
        <v>0</v>
      </c>
      <c r="M15" s="9">
        <v>0</v>
      </c>
      <c r="N15" s="15">
        <v>0</v>
      </c>
    </row>
    <row r="16" spans="1:14" s="11" customFormat="1" x14ac:dyDescent="0.2">
      <c r="A16" s="8" t="s">
        <v>42</v>
      </c>
      <c r="B16" s="9">
        <v>1</v>
      </c>
      <c r="C16" s="9" t="s">
        <v>43</v>
      </c>
      <c r="D16" s="9" t="s">
        <v>34</v>
      </c>
      <c r="E16" s="9">
        <v>17</v>
      </c>
      <c r="F16" s="9">
        <v>11</v>
      </c>
      <c r="G16" s="9"/>
      <c r="H16" s="10"/>
      <c r="I16" s="9">
        <v>6</v>
      </c>
      <c r="J16" s="10"/>
      <c r="K16" s="9">
        <v>0</v>
      </c>
      <c r="L16" s="10">
        <v>0</v>
      </c>
      <c r="M16" s="9">
        <v>73.88</v>
      </c>
      <c r="N16" s="15">
        <v>0.58819999999999995</v>
      </c>
    </row>
    <row r="17" spans="1:14" s="11" customFormat="1" x14ac:dyDescent="0.2">
      <c r="A17" s="8" t="s">
        <v>44</v>
      </c>
      <c r="B17" s="9" t="s">
        <v>37</v>
      </c>
      <c r="C17" s="9" t="s">
        <v>43</v>
      </c>
      <c r="D17" s="9" t="s">
        <v>34</v>
      </c>
      <c r="E17" s="9">
        <v>16</v>
      </c>
      <c r="F17" s="9"/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11</v>
      </c>
      <c r="G28" s="17">
        <f>SUM(G14:G27)</f>
        <v>0</v>
      </c>
      <c r="H28" s="18"/>
      <c r="I28" s="17">
        <f t="shared" ref="I28" si="0">(E28-SUM(F28:G28))-K28</f>
        <v>51</v>
      </c>
      <c r="J28" s="18"/>
      <c r="K28" s="17">
        <f>SUM(K14:K27)</f>
        <v>0</v>
      </c>
      <c r="L28" s="18">
        <f t="shared" ref="L28" si="1">K28/E28</f>
        <v>0</v>
      </c>
      <c r="M28" s="17"/>
      <c r="N28" s="19"/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35</v>
      </c>
      <c r="C33" s="28"/>
      <c r="D33" s="28"/>
      <c r="G33" s="29" t="s">
        <v>36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Blanca Nicandria Rios Ataxca</v>
      </c>
      <c r="C37" s="25"/>
      <c r="D37" s="25"/>
      <c r="E37" s="13"/>
      <c r="F37" s="13"/>
      <c r="G37" s="25" t="s">
        <v>46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opLeftCell="A46" zoomScale="85" zoomScaleNormal="85" zoomScaleSheetLayoutView="100" workbookViewId="0">
      <selection activeCell="H20" sqref="H20"/>
    </sheetView>
  </sheetViews>
  <sheetFormatPr baseColWidth="10" defaultColWidth="11.42578125" defaultRowHeight="12.75" x14ac:dyDescent="0.2"/>
  <cols>
    <col min="1" max="1" width="38.5703125" style="1" bestFit="1" customWidth="1"/>
    <col min="2" max="2" width="10.1406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5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FEBRERO - JULIO 2023</v>
      </c>
      <c r="M8" s="31"/>
      <c r="N8" s="31"/>
    </row>
    <row r="10" spans="1:15" x14ac:dyDescent="0.2">
      <c r="A10" s="4" t="s">
        <v>8</v>
      </c>
      <c r="B10" s="31" t="str">
        <f>'1'!B10</f>
        <v>Blanca Nicandria Rios Ataxca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5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5" s="11" customFormat="1" ht="25.5" x14ac:dyDescent="0.2">
      <c r="A14" s="9" t="str">
        <f>'1'!A14</f>
        <v>Taller de Investigación II</v>
      </c>
      <c r="B14" s="9">
        <v>1</v>
      </c>
      <c r="C14" s="9" t="str">
        <f>'1'!C14</f>
        <v>602 A</v>
      </c>
      <c r="D14" s="9" t="str">
        <f>'1'!D14</f>
        <v>IEME</v>
      </c>
      <c r="E14" s="9">
        <f>'1'!E14</f>
        <v>15</v>
      </c>
      <c r="F14" s="9">
        <v>12</v>
      </c>
      <c r="G14" s="9"/>
      <c r="H14" s="10"/>
      <c r="I14" s="9">
        <f t="shared" ref="I14:I15" si="0">(E14-SUM(F14:G14))-K14</f>
        <v>3</v>
      </c>
      <c r="J14" s="10"/>
      <c r="K14" s="9"/>
      <c r="L14" s="10">
        <f t="shared" ref="L14:L28" si="1">K14/E14</f>
        <v>0</v>
      </c>
      <c r="M14" s="9">
        <v>61.2</v>
      </c>
      <c r="N14" s="15">
        <v>0.8</v>
      </c>
    </row>
    <row r="15" spans="1:15" s="11" customFormat="1" ht="25.5" x14ac:dyDescent="0.2">
      <c r="A15" s="9" t="str">
        <f>'1'!A15</f>
        <v>Taller de Investigación II</v>
      </c>
      <c r="B15" s="9">
        <v>1</v>
      </c>
      <c r="C15" s="21" t="str">
        <f>'1'!C15</f>
        <v>602 B</v>
      </c>
      <c r="D15" s="9" t="str">
        <f>'1'!D15</f>
        <v>IEME</v>
      </c>
      <c r="E15" s="9">
        <f>'1'!E15</f>
        <v>14</v>
      </c>
      <c r="F15" s="9">
        <v>12</v>
      </c>
      <c r="G15" s="9"/>
      <c r="H15" s="10"/>
      <c r="I15" s="9">
        <f t="shared" si="0"/>
        <v>2</v>
      </c>
      <c r="J15" s="10"/>
      <c r="K15" s="9"/>
      <c r="L15" s="10">
        <f t="shared" si="1"/>
        <v>0</v>
      </c>
      <c r="M15" s="9">
        <v>76.5</v>
      </c>
      <c r="N15" s="15">
        <v>0.85709999999999997</v>
      </c>
    </row>
    <row r="16" spans="1:15" s="11" customFormat="1" ht="25.5" x14ac:dyDescent="0.2">
      <c r="A16" s="9" t="str">
        <f>'1'!A16</f>
        <v>ING. DE CONTROL CLÁSICO</v>
      </c>
      <c r="B16" s="9" t="s">
        <v>37</v>
      </c>
      <c r="C16" s="9" t="str">
        <f>'1'!C16</f>
        <v>802 B</v>
      </c>
      <c r="D16" s="9" t="str">
        <f>'1'!D16</f>
        <v>IEME</v>
      </c>
      <c r="E16" s="9">
        <f>'1'!E16</f>
        <v>17</v>
      </c>
      <c r="F16" s="9">
        <v>0</v>
      </c>
      <c r="G16" s="9"/>
      <c r="H16" s="10"/>
      <c r="I16" s="9">
        <v>0</v>
      </c>
      <c r="J16" s="10"/>
      <c r="K16" s="9"/>
      <c r="L16" s="10">
        <f t="shared" si="1"/>
        <v>0</v>
      </c>
      <c r="M16" s="9">
        <v>0</v>
      </c>
      <c r="N16" s="15">
        <v>0</v>
      </c>
      <c r="O16" s="22"/>
    </row>
    <row r="17" spans="1:14" s="11" customFormat="1" ht="25.5" x14ac:dyDescent="0.2">
      <c r="A17" s="9" t="str">
        <f>'1'!A17</f>
        <v>Seminario de mecatrónica</v>
      </c>
      <c r="B17" s="9" t="s">
        <v>37</v>
      </c>
      <c r="C17" s="9" t="str">
        <f>'1'!C17</f>
        <v>802 B</v>
      </c>
      <c r="D17" s="9" t="str">
        <f>'1'!D17</f>
        <v>IEME</v>
      </c>
      <c r="E17" s="9">
        <f>'1'!E17</f>
        <v>16</v>
      </c>
      <c r="F17" s="9">
        <v>0</v>
      </c>
      <c r="G17" s="9"/>
      <c r="H17" s="10"/>
      <c r="I17" s="9">
        <v>0</v>
      </c>
      <c r="J17" s="10"/>
      <c r="K17" s="9"/>
      <c r="L17" s="10">
        <f t="shared" si="1"/>
        <v>0</v>
      </c>
      <c r="M17" s="9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24</v>
      </c>
      <c r="G28" s="17">
        <f>SUM(G14:G27)</f>
        <v>0</v>
      </c>
      <c r="H28" s="18">
        <f>SUM(F28:G28)/E28</f>
        <v>0.38709677419354838</v>
      </c>
      <c r="I28" s="17">
        <v>5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34.424999999999997</v>
      </c>
      <c r="N28" s="19">
        <f>AVERAGE(N14:N27)</f>
        <v>0.414275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Blanca Nicandria Rios Ataxca</v>
      </c>
      <c r="C37" s="25"/>
      <c r="D37" s="25"/>
      <c r="E37" s="13"/>
      <c r="F37" s="13"/>
      <c r="G37" s="25" t="s">
        <v>45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topLeftCell="A10" zoomScale="85" zoomScaleNormal="85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FEBRERO - JULIO 2023</v>
      </c>
      <c r="M8" s="31"/>
      <c r="N8" s="31"/>
    </row>
    <row r="10" spans="1:14" x14ac:dyDescent="0.2">
      <c r="A10" s="4" t="s">
        <v>8</v>
      </c>
      <c r="B10" s="31" t="str">
        <f>'1'!B10</f>
        <v>Blanca Nicandria Rios Ataxca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Taller de Investigación II</v>
      </c>
      <c r="B14" s="9" t="s">
        <v>37</v>
      </c>
      <c r="C14" s="9" t="str">
        <f>'1'!C14</f>
        <v>602 A</v>
      </c>
      <c r="D14" s="9" t="str">
        <f>'1'!D14</f>
        <v>IEME</v>
      </c>
      <c r="E14" s="9">
        <f>'1'!E14</f>
        <v>15</v>
      </c>
      <c r="F14" s="9"/>
      <c r="G14" s="9"/>
      <c r="H14" s="10"/>
      <c r="I14" s="9">
        <f t="shared" ref="I14:I29" si="0">(E14-SUM(F14:G14))-K14</f>
        <v>15</v>
      </c>
      <c r="J14" s="10"/>
      <c r="K14" s="9"/>
      <c r="L14" s="10">
        <f t="shared" ref="L14:L29" si="1">K14/E14</f>
        <v>0</v>
      </c>
      <c r="M14" s="9">
        <v>0</v>
      </c>
      <c r="N14" s="15">
        <v>0</v>
      </c>
    </row>
    <row r="15" spans="1:14" s="11" customFormat="1" ht="25.5" x14ac:dyDescent="0.2">
      <c r="A15" s="9" t="str">
        <f>'1'!A15</f>
        <v>Taller de Investigación II</v>
      </c>
      <c r="B15" s="9" t="s">
        <v>37</v>
      </c>
      <c r="C15" s="9" t="str">
        <f>'1'!C15</f>
        <v>602 B</v>
      </c>
      <c r="D15" s="9" t="str">
        <f>'1'!D15</f>
        <v>IEME</v>
      </c>
      <c r="E15" s="9">
        <f>'1'!E15</f>
        <v>14</v>
      </c>
      <c r="F15" s="9"/>
      <c r="G15" s="9"/>
      <c r="H15" s="10"/>
      <c r="I15" s="9">
        <f t="shared" si="0"/>
        <v>14</v>
      </c>
      <c r="J15" s="10"/>
      <c r="K15" s="9"/>
      <c r="L15" s="10">
        <f t="shared" si="1"/>
        <v>0</v>
      </c>
      <c r="M15" s="9">
        <v>0</v>
      </c>
      <c r="N15" s="15">
        <v>0</v>
      </c>
    </row>
    <row r="16" spans="1:14" s="11" customFormat="1" ht="25.5" x14ac:dyDescent="0.2">
      <c r="A16" s="9" t="str">
        <f>'1'!A16</f>
        <v>ING. DE CONTROL CLÁSICO</v>
      </c>
      <c r="B16" s="9" t="s">
        <v>48</v>
      </c>
      <c r="C16" s="9" t="str">
        <f>'1'!C16</f>
        <v>802 B</v>
      </c>
      <c r="D16" s="9" t="str">
        <f>'1'!D16</f>
        <v>IEME</v>
      </c>
      <c r="E16" s="9">
        <f>'1'!E16</f>
        <v>17</v>
      </c>
      <c r="F16" s="23">
        <v>14</v>
      </c>
      <c r="G16" s="9"/>
      <c r="H16" s="10"/>
      <c r="I16" s="9">
        <f t="shared" si="0"/>
        <v>3</v>
      </c>
      <c r="J16" s="10"/>
      <c r="K16" s="9"/>
      <c r="L16" s="10">
        <f t="shared" si="1"/>
        <v>0</v>
      </c>
      <c r="M16" s="9">
        <v>77.41</v>
      </c>
      <c r="N16" s="15">
        <v>0.58819999999999995</v>
      </c>
    </row>
    <row r="17" spans="1:14" s="11" customFormat="1" ht="25.5" x14ac:dyDescent="0.2">
      <c r="A17" s="9" t="s">
        <v>47</v>
      </c>
      <c r="B17" s="9" t="s">
        <v>49</v>
      </c>
      <c r="C17" s="9" t="str">
        <f>'1'!C17</f>
        <v>802 B</v>
      </c>
      <c r="D17" s="9" t="str">
        <f>'1'!D17</f>
        <v>IEME</v>
      </c>
      <c r="E17" s="9">
        <v>17</v>
      </c>
      <c r="F17" s="23">
        <v>14</v>
      </c>
      <c r="G17" s="9"/>
      <c r="H17" s="10"/>
      <c r="I17" s="9">
        <f t="shared" ref="I17" si="2">(E17-SUM(F17:G17))-K17</f>
        <v>3</v>
      </c>
      <c r="J17" s="10"/>
      <c r="K17" s="9"/>
      <c r="L17" s="10">
        <f t="shared" ref="L17" si="3">K17/E17</f>
        <v>0</v>
      </c>
      <c r="M17" s="9">
        <v>67.23</v>
      </c>
      <c r="N17" s="15">
        <v>0.82350000000000001</v>
      </c>
    </row>
    <row r="18" spans="1:14" s="11" customFormat="1" ht="25.5" x14ac:dyDescent="0.2">
      <c r="A18" s="9" t="str">
        <f>'1'!A17</f>
        <v>Seminario de mecatrónica</v>
      </c>
      <c r="B18" s="9" t="s">
        <v>37</v>
      </c>
      <c r="C18" s="9" t="str">
        <f>'1'!C17</f>
        <v>802 B</v>
      </c>
      <c r="D18" s="9" t="str">
        <f>'1'!D17</f>
        <v>IEME</v>
      </c>
      <c r="E18" s="9">
        <f>'1'!E17</f>
        <v>16</v>
      </c>
      <c r="F18" s="9"/>
      <c r="G18" s="9"/>
      <c r="H18" s="10"/>
      <c r="I18" s="9">
        <f t="shared" si="0"/>
        <v>16</v>
      </c>
      <c r="J18" s="10"/>
      <c r="K18" s="9"/>
      <c r="L18" s="10">
        <f t="shared" si="1"/>
        <v>0</v>
      </c>
      <c r="M18" s="9">
        <v>0</v>
      </c>
      <c r="N18" s="15">
        <v>0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79</v>
      </c>
      <c r="F29" s="17">
        <f>SUM(F14:F28)</f>
        <v>28</v>
      </c>
      <c r="G29" s="17">
        <f>SUM(G14:G28)</f>
        <v>0</v>
      </c>
      <c r="H29" s="18">
        <f>SUM(F29:G29)/E29</f>
        <v>0.35443037974683544</v>
      </c>
      <c r="I29" s="17">
        <f t="shared" si="0"/>
        <v>51</v>
      </c>
      <c r="J29" s="18">
        <f t="shared" ref="J14:J29" si="4">I29/E29</f>
        <v>0.64556962025316456</v>
      </c>
      <c r="K29" s="17">
        <f>SUM(K14:K28)</f>
        <v>0</v>
      </c>
      <c r="L29" s="18">
        <f t="shared" si="1"/>
        <v>0</v>
      </c>
      <c r="M29" s="17">
        <f>AVERAGE(M14:M28)</f>
        <v>28.927999999999997</v>
      </c>
      <c r="N29" s="19">
        <f>AVERAGE(N14:N28)</f>
        <v>0.28233999999999998</v>
      </c>
    </row>
    <row r="31" spans="1:14" ht="120" customHeight="1" x14ac:dyDescent="0.2">
      <c r="A31" s="34" t="s">
        <v>26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3" spans="1:10" x14ac:dyDescent="0.2">
      <c r="A33" s="12"/>
    </row>
    <row r="34" spans="1:10" x14ac:dyDescent="0.2">
      <c r="B34" s="28" t="s">
        <v>35</v>
      </c>
      <c r="C34" s="28"/>
      <c r="D34" s="28"/>
      <c r="G34" s="29" t="s">
        <v>36</v>
      </c>
      <c r="H34" s="29"/>
      <c r="I34" s="29"/>
      <c r="J34" s="29"/>
    </row>
    <row r="35" spans="1:10" ht="62.25" customHeight="1" x14ac:dyDescent="0.2">
      <c r="B35" s="30"/>
      <c r="C35" s="30"/>
      <c r="D35" s="30"/>
      <c r="G35" s="31"/>
      <c r="H35" s="31"/>
      <c r="I35" s="31"/>
      <c r="J35" s="31"/>
    </row>
    <row r="36" spans="1:10" hidden="1" x14ac:dyDescent="0.2">
      <c r="A36" s="24" t="e">
        <v>#REF!</v>
      </c>
      <c r="B36" s="24"/>
      <c r="C36" s="6"/>
      <c r="E36" s="24"/>
      <c r="F36" s="24"/>
      <c r="G36" s="24"/>
      <c r="H36" s="24"/>
    </row>
    <row r="37" spans="1:10" hidden="1" x14ac:dyDescent="0.2"/>
    <row r="38" spans="1:10" ht="45" customHeight="1" x14ac:dyDescent="0.2">
      <c r="B38" s="25" t="str">
        <f>B10</f>
        <v>Blanca Nicandria Rios Ataxca</v>
      </c>
      <c r="C38" s="25"/>
      <c r="D38" s="25"/>
      <c r="E38" s="13"/>
      <c r="F38" s="13"/>
      <c r="G38" s="25" t="s">
        <v>45</v>
      </c>
      <c r="H38" s="25"/>
      <c r="I38" s="25"/>
      <c r="J38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8" zoomScale="85" zoomScaleNormal="85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FEBRERO - JULIO 2023</v>
      </c>
      <c r="M8" s="31"/>
      <c r="N8" s="31"/>
    </row>
    <row r="10" spans="1:14" x14ac:dyDescent="0.2">
      <c r="A10" s="4" t="s">
        <v>8</v>
      </c>
      <c r="B10" s="31" t="str">
        <f>'1'!B10</f>
        <v>Blanca Nicandria Rios Ataxca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Taller de Investigación II</v>
      </c>
      <c r="B14" s="9"/>
      <c r="C14" s="9" t="str">
        <f>'1'!C14</f>
        <v>602 A</v>
      </c>
      <c r="D14" s="9" t="str">
        <f>'1'!D14</f>
        <v>IEME</v>
      </c>
      <c r="E14" s="9">
        <f>'1'!E14</f>
        <v>15</v>
      </c>
      <c r="F14" s="9"/>
      <c r="G14" s="9"/>
      <c r="H14" s="10">
        <f t="shared" ref="H14:H1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Taller de Investigación II</v>
      </c>
      <c r="B15" s="9"/>
      <c r="C15" s="9" t="str">
        <f>'1'!C15</f>
        <v>602 B</v>
      </c>
      <c r="D15" s="9" t="str">
        <f>'1'!D15</f>
        <v>IEME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ING. DE CONTROL CLÁSICO</v>
      </c>
      <c r="B16" s="9"/>
      <c r="C16" s="9" t="str">
        <f>'1'!C15</f>
        <v>602 B</v>
      </c>
      <c r="D16" s="9" t="str">
        <f>'1'!D15</f>
        <v>IEME</v>
      </c>
      <c r="E16" s="9">
        <f>'1'!E15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Seminario de mecatrónica</v>
      </c>
      <c r="B17" s="9"/>
      <c r="C17" s="9" t="str">
        <f>'1'!C17</f>
        <v>802 B</v>
      </c>
      <c r="D17" s="9" t="str">
        <f>'1'!D17</f>
        <v>IEME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Blanca Nicandria Rios Ataxca</v>
      </c>
      <c r="C37" s="25"/>
      <c r="D37" s="25"/>
      <c r="E37" s="13"/>
      <c r="F37" s="13"/>
      <c r="G37" s="25" t="s">
        <v>45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3" zoomScale="85" zoomScaleNormal="85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FEBRERO - JULIO 2023</v>
      </c>
      <c r="M8" s="31"/>
      <c r="N8" s="31"/>
    </row>
    <row r="10" spans="1:14" x14ac:dyDescent="0.2">
      <c r="A10" s="4" t="s">
        <v>8</v>
      </c>
      <c r="B10" s="31" t="str">
        <f>'1'!B10</f>
        <v>Blanca Nicandria Rios Ataxca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Taller de Investigación II</v>
      </c>
      <c r="B14" s="9"/>
      <c r="C14" s="9" t="str">
        <f>'1'!C14</f>
        <v>602 A</v>
      </c>
      <c r="D14" s="9" t="str">
        <f>'1'!D14</f>
        <v>IEME</v>
      </c>
      <c r="E14" s="43">
        <v>17</v>
      </c>
      <c r="F14" s="9"/>
      <c r="G14" s="9"/>
      <c r="H14" s="10"/>
      <c r="I14" s="9">
        <v>0</v>
      </c>
      <c r="J14" s="10"/>
      <c r="K14" s="9"/>
      <c r="L14" s="10"/>
      <c r="M14" s="9">
        <v>0</v>
      </c>
      <c r="N14" s="15">
        <v>0</v>
      </c>
    </row>
    <row r="15" spans="1:14" s="11" customFormat="1" ht="25.5" x14ac:dyDescent="0.2">
      <c r="A15" s="9" t="str">
        <f>'1'!A15</f>
        <v>Taller de Investigación II</v>
      </c>
      <c r="B15" s="9"/>
      <c r="C15" s="9" t="str">
        <f>'1'!C15</f>
        <v>602 B</v>
      </c>
      <c r="D15" s="9" t="str">
        <f>'1'!D15</f>
        <v>IEME</v>
      </c>
      <c r="E15" s="43">
        <f>'1'!E15</f>
        <v>14</v>
      </c>
      <c r="F15" s="9"/>
      <c r="G15" s="9"/>
      <c r="H15" s="10"/>
      <c r="I15" s="9">
        <v>0</v>
      </c>
      <c r="J15" s="10"/>
      <c r="K15" s="9"/>
      <c r="L15" s="10"/>
      <c r="M15" s="9">
        <v>0</v>
      </c>
      <c r="N15" s="15">
        <v>0</v>
      </c>
    </row>
    <row r="16" spans="1:14" s="11" customFormat="1" ht="25.5" x14ac:dyDescent="0.2">
      <c r="A16" s="9" t="str">
        <f>'1'!A16</f>
        <v>ING. DE CONTROL CLÁSICO</v>
      </c>
      <c r="B16" s="9"/>
      <c r="C16" s="9" t="str">
        <f>'1'!C15</f>
        <v>602 B</v>
      </c>
      <c r="D16" s="9" t="str">
        <f>'1'!D15</f>
        <v>IEME</v>
      </c>
      <c r="E16" s="43">
        <v>17</v>
      </c>
      <c r="F16" s="9"/>
      <c r="G16" s="9"/>
      <c r="H16" s="10"/>
      <c r="I16" s="9">
        <v>0</v>
      </c>
      <c r="J16" s="10"/>
      <c r="K16" s="9"/>
      <c r="L16" s="10"/>
      <c r="M16" s="9">
        <v>0</v>
      </c>
      <c r="N16" s="15">
        <v>0</v>
      </c>
    </row>
    <row r="17" spans="1:14" s="11" customFormat="1" ht="25.5" x14ac:dyDescent="0.2">
      <c r="A17" s="9" t="str">
        <f>'1'!A17</f>
        <v>Seminario de mecatrónica</v>
      </c>
      <c r="B17" s="9"/>
      <c r="C17" s="9" t="str">
        <f>'1'!C17</f>
        <v>802 B</v>
      </c>
      <c r="D17" s="9" t="str">
        <f>'1'!D17</f>
        <v>IEME</v>
      </c>
      <c r="E17" s="43">
        <f>'1'!E17</f>
        <v>16</v>
      </c>
      <c r="F17" s="9"/>
      <c r="G17" s="9"/>
      <c r="H17" s="10"/>
      <c r="I17" s="9">
        <v>0</v>
      </c>
      <c r="J17" s="10"/>
      <c r="K17" s="9"/>
      <c r="L17" s="10"/>
      <c r="M17" s="9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4:I28" si="0">(E28-SUM(F28:G28))-K28</f>
        <v>64</v>
      </c>
      <c r="J28" s="18">
        <f t="shared" ref="J14:J28" si="1">I28/E28</f>
        <v>1</v>
      </c>
      <c r="K28" s="17">
        <f>SUM(K14:K27)</f>
        <v>0</v>
      </c>
      <c r="L28" s="18">
        <f t="shared" ref="L14:L28" si="2">K28/E28</f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Blanca Nicandria Rios Ataxca</v>
      </c>
      <c r="C37" s="25"/>
      <c r="D37" s="25"/>
      <c r="E37" s="13"/>
      <c r="F37" s="13"/>
      <c r="G37" s="25" t="s">
        <v>45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cp:lastPrinted>2022-10-07T03:27:11Z</cp:lastPrinted>
  <dcterms:created xsi:type="dcterms:W3CDTF">2021-11-22T14:45:25Z</dcterms:created>
  <dcterms:modified xsi:type="dcterms:W3CDTF">2023-06-13T16:55:47Z</dcterms:modified>
  <cp:category/>
  <cp:contentStatus/>
</cp:coreProperties>
</file>