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RCIALES\PARCIAL4\"/>
    </mc:Choice>
  </mc:AlternateContent>
  <bookViews>
    <workbookView xWindow="0" yWindow="0" windowWidth="18210" windowHeight="700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3" l="1"/>
  <c r="I15" i="23"/>
  <c r="I16" i="23"/>
  <c r="I17" i="23"/>
  <c r="I18" i="23"/>
  <c r="E15" i="24" l="1"/>
  <c r="L15" i="24" s="1"/>
  <c r="D15" i="24"/>
  <c r="C15" i="24"/>
  <c r="A15" i="24"/>
  <c r="E15" i="25"/>
  <c r="D15" i="25"/>
  <c r="C15" i="25"/>
  <c r="A15" i="25"/>
  <c r="A16" i="25"/>
  <c r="A16" i="23"/>
  <c r="L17" i="23"/>
  <c r="D17" i="23"/>
  <c r="C17" i="23"/>
  <c r="A18" i="23"/>
  <c r="A15" i="23"/>
  <c r="A14" i="23"/>
  <c r="A15" i="22" l="1"/>
  <c r="N28" i="25" l="1"/>
  <c r="M28" i="25"/>
  <c r="K28" i="25"/>
  <c r="G28" i="25"/>
  <c r="F28" i="25"/>
  <c r="E17" i="25"/>
  <c r="D17" i="25"/>
  <c r="C17" i="25"/>
  <c r="A17" i="25"/>
  <c r="D16" i="25"/>
  <c r="C16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D16" i="24"/>
  <c r="C16" i="24"/>
  <c r="A16" i="24"/>
  <c r="E14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8" i="23"/>
  <c r="D18" i="23"/>
  <c r="C18" i="23"/>
  <c r="E16" i="23"/>
  <c r="D16" i="23"/>
  <c r="C16" i="23"/>
  <c r="E15" i="23"/>
  <c r="D15" i="23"/>
  <c r="C15" i="23"/>
  <c r="E14" i="23"/>
  <c r="D14" i="23"/>
  <c r="C14" i="23"/>
  <c r="B10" i="23"/>
  <c r="B38" i="23" s="1"/>
  <c r="L8" i="23"/>
  <c r="H8" i="23"/>
  <c r="E8" i="23"/>
  <c r="A16" i="22"/>
  <c r="C15" i="22"/>
  <c r="D15" i="22"/>
  <c r="E15" i="22"/>
  <c r="L15" i="22" s="1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L16" i="22" l="1"/>
  <c r="I14" i="22"/>
  <c r="I15" i="22"/>
  <c r="E28" i="25"/>
  <c r="L14" i="24"/>
  <c r="L16" i="24"/>
  <c r="L17" i="24"/>
  <c r="E28" i="24"/>
  <c r="L14" i="23"/>
  <c r="L15" i="23"/>
  <c r="L16" i="23"/>
  <c r="L18" i="23"/>
  <c r="E29" i="23"/>
  <c r="L14" i="22"/>
  <c r="E28" i="22"/>
  <c r="I28" i="10"/>
  <c r="L28" i="10"/>
  <c r="I28" i="25" l="1"/>
  <c r="J28" i="25" s="1"/>
  <c r="L28" i="25"/>
  <c r="H28" i="25"/>
  <c r="I28" i="24"/>
  <c r="L28" i="24"/>
  <c r="I29" i="23"/>
  <c r="L29" i="23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<sst xmlns="http://schemas.openxmlformats.org/spreadsheetml/2006/main" count="193" uniqueCount="51">
  <si>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</si>
  <si>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</si>
  <si>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</si>
  <si>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</si>
  <si>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</si>
  <si>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</si>
  <si>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</si>
  <si>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</si>
  <si>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</si>
  <si>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</si>
  <si>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</si>
  <si>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</si>
  <si>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</si>
  <si>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</si>
  <si>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</si>
  <si>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</si>
  <si>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</si>
  <si>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</si>
  <si>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</si>
  <si>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</si>
  <si>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</si>
  <si>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</si>
  <si>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</si>
  <si>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</si>
  <si>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</si>
  <si>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</si>
  <si>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</si>
  <si>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</si>
  <si>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</si>
  <si>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</si>
  <si>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</si>
  <si>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</si>
  <si>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</si>
  <si>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</si>
  <si>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</si>
  <si>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</si>
  <si>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</si>
  <si>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</si>
  <si>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FEBRERO - JULIO 2023</t>
  </si>
  <si>
    <t>Taller de Investigación II</t>
  </si>
  <si>
    <t>602 A</t>
  </si>
  <si>
    <t>602 B</t>
  </si>
  <si>
    <t>ING. DE CONTROL CLÁSICO</t>
  </si>
  <si>
    <t>802 B</t>
  </si>
  <si>
    <t>Seminario de mecatrónica</t>
  </si>
  <si>
    <t>ESTEBAN DOMINGUEZ FISCAL</t>
  </si>
  <si>
    <t>MII. Esteban Domínguez Fiscal</t>
  </si>
  <si>
    <t>ING . DE CONTROL CLÁSICO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</si>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</sst>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2" zoomScale="85" zoomScaleNormal="85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39</v>
      </c>
      <c r="B14" s="9" t="s">
        <v>37</v>
      </c>
      <c r="C14" s="9" t="s">
        <v>40</v>
      </c>
      <c r="D14" s="9" t="s">
        <v>34</v>
      </c>
      <c r="E14" s="9">
        <v>15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37</v>
      </c>
      <c r="C15" s="9" t="s">
        <v>41</v>
      </c>
      <c r="D15" s="9" t="s">
        <v>34</v>
      </c>
      <c r="E15" s="9">
        <v>14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34</v>
      </c>
      <c r="E16" s="9">
        <v>17</v>
      </c>
      <c r="F16" s="9">
        <v>11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73.88</v>
      </c>
      <c r="N16" s="15">
        <v>0.58819999999999995</v>
      </c>
    </row>
    <row r="17" spans="1:14" s="11" customFormat="1" x14ac:dyDescent="0.2">
      <c r="A17" s="8" t="s">
        <v>44</v>
      </c>
      <c r="B17" s="9" t="s">
        <v>37</v>
      </c>
      <c r="C17" s="9" t="s">
        <v>43</v>
      </c>
      <c r="D17" s="9" t="s">
        <v>34</v>
      </c>
      <c r="E17" s="9">
        <v>16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11</v>
      </c>
      <c r="G28" s="17">
        <f>SUM(G14:G27)</f>
        <v>0</v>
      </c>
      <c r="H28" s="18"/>
      <c r="I28" s="17">
        <f t="shared" ref="I28" si="0">(E28-SUM(F28:G28))-K28</f>
        <v>51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35</v>
      </c>
      <c r="C33" s="40"/>
      <c r="D33" s="40"/>
      <c r="G33" s="25" t="s">
        <v>36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C16" zoomScale="85" zoomScaleNormal="85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10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5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5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5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5" s="11" customFormat="1" ht="25.5" x14ac:dyDescent="0.2">
      <c r="A14" s="9" t="str">
        <f>'1'!A14</f>
        <v>Taller de Investigación II</v>
      </c>
      <c r="B14" s="9">
        <v>1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12</v>
      </c>
      <c r="G14" s="9"/>
      <c r="H14" s="10"/>
      <c r="I14" s="9">
        <f t="shared" ref="I14:I15" si="0">(E14-SUM(F14:G14))-K14</f>
        <v>3</v>
      </c>
      <c r="J14" s="10"/>
      <c r="K14" s="9"/>
      <c r="L14" s="10">
        <f t="shared" ref="L14:L28" si="1">K14/E14</f>
        <v>0</v>
      </c>
      <c r="M14" s="9">
        <v>61.2</v>
      </c>
      <c r="N14" s="15">
        <v>0.8</v>
      </c>
    </row>
    <row r="15" spans="1:15" s="11" customFormat="1" ht="25.5" x14ac:dyDescent="0.2">
      <c r="A15" s="9" t="str">
        <f>'1'!A15</f>
        <v>Taller de Investigación II</v>
      </c>
      <c r="B15" s="9">
        <v>1</v>
      </c>
      <c r="C15" s="21" t="str">
        <f>'1'!C15</f>
        <v>602 B</v>
      </c>
      <c r="D15" s="9" t="str">
        <f>'1'!D15</f>
        <v>IEME</v>
      </c>
      <c r="E15" s="9">
        <f>'1'!E15</f>
        <v>14</v>
      </c>
      <c r="F15" s="9">
        <v>12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9">
        <v>76.5</v>
      </c>
      <c r="N15" s="15">
        <v>0.85709999999999997</v>
      </c>
    </row>
    <row r="16" spans="1:15" s="11" customFormat="1" ht="25.5" x14ac:dyDescent="0.2">
      <c r="A16" s="9" t="str">
        <f>'1'!A16</f>
        <v>ING. DE CONTROL CLÁSICO</v>
      </c>
      <c r="B16" s="9" t="s">
        <v>37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9">
        <v>0</v>
      </c>
      <c r="G16" s="9"/>
      <c r="H16" s="10"/>
      <c r="I16" s="9">
        <v>0</v>
      </c>
      <c r="J16" s="10"/>
      <c r="K16" s="9"/>
      <c r="L16" s="10">
        <f t="shared" si="1"/>
        <v>0</v>
      </c>
      <c r="M16" s="9">
        <v>0</v>
      </c>
      <c r="N16" s="15">
        <v>0</v>
      </c>
      <c r="O16" s="22"/>
    </row>
    <row r="17" spans="1:14" s="11" customFormat="1" ht="25.5" x14ac:dyDescent="0.2">
      <c r="A17" s="9" t="str">
        <f>'1'!A17</f>
        <v>Seminario de mecatrónica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f>'1'!E17</f>
        <v>16</v>
      </c>
      <c r="F17" s="9">
        <v>0</v>
      </c>
      <c r="G17" s="9"/>
      <c r="H17" s="10"/>
      <c r="I17" s="9">
        <v>0</v>
      </c>
      <c r="J17" s="10"/>
      <c r="K17" s="9"/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24</v>
      </c>
      <c r="G28" s="17">
        <f>SUM(G14:G27)</f>
        <v>0</v>
      </c>
      <c r="H28" s="18">
        <f>SUM(F28:G28)/E28</f>
        <v>0.38709677419354838</v>
      </c>
      <c r="I28" s="17">
        <v>5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34.424999999999997</v>
      </c>
      <c r="N28" s="19">
        <f>AVERAGE(N14:N27)</f>
        <v>0.414275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E10" zoomScale="85" zoomScaleNormal="85" zoomScaleSheetLayoutView="100" workbookViewId="0">
      <selection activeCell="O26" sqref="O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Taller de Investigación II</v>
      </c>
      <c r="B14" s="9" t="s">
        <v>37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0</v>
      </c>
      <c r="G14" s="9"/>
      <c r="H14" s="10"/>
      <c r="I14" s="9">
        <f t="shared" ref="I14:I29" si="0">(E14-SUM(F14:G14))-K14</f>
        <v>15</v>
      </c>
      <c r="J14" s="10"/>
      <c r="K14" s="9"/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>Taller de Investigación II</v>
      </c>
      <c r="B15" s="9" t="s">
        <v>37</v>
      </c>
      <c r="C15" s="9" t="str">
        <f>'1'!C15</f>
        <v>602 B</v>
      </c>
      <c r="D15" s="9" t="str">
        <f>'1'!D15</f>
        <v>IEME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/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>ING. DE CONTROL CLÁSICO</v>
      </c>
      <c r="B16" s="9" t="s">
        <v>48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23">
        <v>14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77.41</v>
      </c>
      <c r="N16" s="15">
        <v>0.58819999999999995</v>
      </c>
    </row>
    <row r="17" spans="1:14" s="11" customFormat="1" ht="25.5" x14ac:dyDescent="0.2">
      <c r="A17" s="9" t="s">
        <v>47</v>
      </c>
      <c r="B17" s="9" t="s">
        <v>49</v>
      </c>
      <c r="C17" s="9" t="str">
        <f>'1'!C17</f>
        <v>802 B</v>
      </c>
      <c r="D17" s="9" t="str">
        <f>'1'!D17</f>
        <v>IEME</v>
      </c>
      <c r="E17" s="9">
        <v>17</v>
      </c>
      <c r="F17" s="23">
        <v>14</v>
      </c>
      <c r="G17" s="9"/>
      <c r="H17" s="10"/>
      <c r="I17" s="9">
        <f t="shared" ref="I17" si="2">(E17-SUM(F17:G17))-K17</f>
        <v>3</v>
      </c>
      <c r="J17" s="10"/>
      <c r="K17" s="9"/>
      <c r="L17" s="10">
        <f t="shared" ref="L17" si="3">K17/E17</f>
        <v>0</v>
      </c>
      <c r="M17" s="9">
        <v>67.23</v>
      </c>
      <c r="N17" s="15">
        <v>0.82350000000000001</v>
      </c>
    </row>
    <row r="18" spans="1:14" s="11" customFormat="1" ht="25.5" x14ac:dyDescent="0.2">
      <c r="A18" s="9" t="str">
        <f>'1'!A17</f>
        <v>Seminario de mecatrónica</v>
      </c>
      <c r="B18" s="9" t="s">
        <v>37</v>
      </c>
      <c r="C18" s="9" t="str">
        <f>'1'!C17</f>
        <v>802 B</v>
      </c>
      <c r="D18" s="9" t="str">
        <f>'1'!D17</f>
        <v>IEME</v>
      </c>
      <c r="E18" s="9">
        <f>'1'!E17</f>
        <v>16</v>
      </c>
      <c r="F18" s="9">
        <v>0</v>
      </c>
      <c r="G18" s="9"/>
      <c r="H18" s="10"/>
      <c r="I18" s="9">
        <f t="shared" si="0"/>
        <v>16</v>
      </c>
      <c r="J18" s="10"/>
      <c r="K18" s="9"/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28</v>
      </c>
      <c r="G29" s="17">
        <f>SUM(G14:G28)</f>
        <v>0</v>
      </c>
      <c r="H29" s="18">
        <v>0</v>
      </c>
      <c r="I29" s="17">
        <f t="shared" si="0"/>
        <v>51</v>
      </c>
      <c r="J29" s="18">
        <v>0</v>
      </c>
      <c r="K29" s="17">
        <f>SUM(K14:K28)</f>
        <v>0</v>
      </c>
      <c r="L29" s="18">
        <f t="shared" si="1"/>
        <v>0</v>
      </c>
      <c r="M29" s="17">
        <f>AVERAGE(M14:M28)</f>
        <v>28.927999999999997</v>
      </c>
      <c r="N29" s="19">
        <f>AVERAGE(N14:N28)</f>
        <v>0.28233999999999998</v>
      </c>
    </row>
    <row r="31" spans="1:14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35</v>
      </c>
      <c r="C34" s="40"/>
      <c r="D34" s="40"/>
      <c r="G34" s="25" t="s">
        <v>36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Blanca Nicandria Rios Ataxca</v>
      </c>
      <c r="C38" s="43"/>
      <c r="D38" s="43"/>
      <c r="E38" s="13"/>
      <c r="F38" s="13"/>
      <c r="G38" s="43" t="s">
        <v>45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7" zoomScale="85" zoomScaleNormal="85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Taller de Investigación II</v>
      </c>
      <c r="B14" s="9" t="s">
        <v>48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6</v>
      </c>
      <c r="G14" s="9"/>
      <c r="H14" s="10"/>
      <c r="I14" s="9">
        <v>9</v>
      </c>
      <c r="J14" s="10"/>
      <c r="K14" s="9"/>
      <c r="L14" s="10">
        <f t="shared" ref="L14:L28" si="0">K14/E14</f>
        <v>0</v>
      </c>
      <c r="M14" s="9">
        <v>31.4</v>
      </c>
      <c r="N14" s="15">
        <v>0.4</v>
      </c>
    </row>
    <row r="15" spans="1:14" s="11" customFormat="1" ht="25.5" x14ac:dyDescent="0.2">
      <c r="A15" s="9" t="str">
        <f>'1'!A15</f>
        <v>Taller de Investigación II</v>
      </c>
      <c r="B15" s="9" t="s">
        <v>48</v>
      </c>
      <c r="C15" s="9" t="str">
        <f>'1'!C15</f>
        <v>602 B</v>
      </c>
      <c r="D15" s="9" t="str">
        <f>'1'!D15</f>
        <v>IEME</v>
      </c>
      <c r="E15" s="9">
        <f>'1'!E15</f>
        <v>14</v>
      </c>
      <c r="F15" s="9">
        <v>12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68.709999999999994</v>
      </c>
      <c r="N15" s="15">
        <v>0.85709999999999997</v>
      </c>
    </row>
    <row r="16" spans="1:14" s="11" customFormat="1" ht="25.5" x14ac:dyDescent="0.2">
      <c r="A16" s="9" t="str">
        <f>'1'!A16</f>
        <v>ING. DE CONTROL CLÁSICO</v>
      </c>
      <c r="B16" s="9" t="s">
        <v>50</v>
      </c>
      <c r="C16" s="9" t="str">
        <f>'1'!C15</f>
        <v>602 B</v>
      </c>
      <c r="D16" s="9" t="str">
        <f>'1'!D15</f>
        <v>IEME</v>
      </c>
      <c r="E16" s="9">
        <v>17</v>
      </c>
      <c r="F16" s="9">
        <v>16</v>
      </c>
      <c r="G16" s="9"/>
      <c r="H16" s="10"/>
      <c r="I16" s="9">
        <v>1</v>
      </c>
      <c r="J16" s="10"/>
      <c r="K16" s="9"/>
      <c r="L16" s="10">
        <f t="shared" si="0"/>
        <v>0</v>
      </c>
      <c r="M16" s="9">
        <v>84.41</v>
      </c>
      <c r="N16" s="15">
        <v>0.94120000000000004</v>
      </c>
    </row>
    <row r="17" spans="1:14" s="11" customFormat="1" ht="25.5" x14ac:dyDescent="0.2">
      <c r="A17" s="9" t="str">
        <f>'1'!A17</f>
        <v>Seminario de mecatrónica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f>'1'!E17</f>
        <v>16</v>
      </c>
      <c r="F17" s="9">
        <v>0</v>
      </c>
      <c r="G17" s="9"/>
      <c r="H17" s="10"/>
      <c r="I17" s="9">
        <v>0</v>
      </c>
      <c r="J17" s="10"/>
      <c r="K17" s="9"/>
      <c r="L17" s="10">
        <f t="shared" si="0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34</v>
      </c>
      <c r="G28" s="17">
        <f>SUM(G14:G27)</f>
        <v>0</v>
      </c>
      <c r="H28" s="18">
        <v>0</v>
      </c>
      <c r="I28" s="17">
        <f t="shared" ref="I14:I28" si="1">(E28-SUM(F28:G28))-K28</f>
        <v>28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46.129999999999995</v>
      </c>
      <c r="N28" s="19">
        <f>AVERAGE(N14:N27)</f>
        <v>0.54957499999999992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35</v>
      </c>
      <c r="C33" s="40"/>
      <c r="D33" s="40"/>
      <c r="G33" s="25" t="s">
        <v>36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3" zoomScale="85" zoomScaleNormal="85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 - JULIO 2023</v>
      </c>
      <c r="M8" s="37"/>
      <c r="N8" s="37"/>
    </row>
    <row r="10" spans="1:14" x14ac:dyDescent="0.2">
      <c r="A10" s="4" t="s">
        <v>8</v>
      </c>
      <c r="B10" s="37" t="str">
        <f>'1'!B10</f>
        <v>Blanca Nicandria Rios Ataxca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24">
        <v>17</v>
      </c>
      <c r="F14" s="9"/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ht="25.5" x14ac:dyDescent="0.2">
      <c r="A15" s="9" t="str">
        <f>'1'!A15</f>
        <v>Taller de Investigación II</v>
      </c>
      <c r="B15" s="9"/>
      <c r="C15" s="9" t="str">
        <f>'1'!C15</f>
        <v>602 B</v>
      </c>
      <c r="D15" s="9" t="str">
        <f>'1'!D15</f>
        <v>IEME</v>
      </c>
      <c r="E15" s="24">
        <f>'1'!E15</f>
        <v>14</v>
      </c>
      <c r="F15" s="9"/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ht="25.5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24">
        <v>17</v>
      </c>
      <c r="F16" s="9"/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802 B</v>
      </c>
      <c r="D17" s="9" t="str">
        <f>'1'!D17</f>
        <v>IEME</v>
      </c>
      <c r="E17" s="24">
        <f>'1'!E17</f>
        <v>16</v>
      </c>
      <c r="F17" s="9"/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Blanca Nicandria Rios Ataxca</v>
      </c>
      <c r="C37" s="43"/>
      <c r="D37" s="43"/>
      <c r="E37" s="13"/>
      <c r="F37" s="13"/>
      <c r="G37" s="43" t="s">
        <v>45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2023-06-21T22:35:41Z</dcterms:modified>
  <cp:category/>
  <cp:contentStatus/>
</cp:coreProperties>
</file>